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385" windowHeight="8370" firstSheet="3" activeTab="6"/>
  </bookViews>
  <sheets>
    <sheet name="表一财政拨款收支决算表" sheetId="1" r:id="rId1"/>
    <sheet name="表二一般公共预算支出决算表" sheetId="2" r:id="rId2"/>
    <sheet name="表三一般公共预算基本支出决算表" sheetId="3" r:id="rId3"/>
    <sheet name="表四一般公共预算“三公”经费支出决算表" sheetId="4" r:id="rId4"/>
    <sheet name="表五政府性基金支出决算表" sheetId="5" r:id="rId5"/>
    <sheet name="表六部门收支决算总表" sheetId="6" r:id="rId6"/>
    <sheet name="表七部门收入决算总表" sheetId="7" r:id="rId7"/>
    <sheet name="表八部门支出决算总表" sheetId="9" r:id="rId8"/>
  </sheets>
  <definedNames>
    <definedName name="_xlnm._FilterDatabase" localSheetId="7" hidden="1">表八部门支出决算总表!$A$3:$H$46</definedName>
    <definedName name="_xlnm._FilterDatabase" localSheetId="1" hidden="1">表二一般公共预算支出决算表!$A$4:$H$44</definedName>
    <definedName name="_xlnm.Print_Titles" localSheetId="7">表八部门支出决算总表!$1:$4</definedName>
    <definedName name="_xlnm.Print_Titles" localSheetId="1">表二一般公共预算支出决算表!$1:$4</definedName>
    <definedName name="_xlnm.Print_Titles" localSheetId="6">表七部门收入决算总表!$1:$4</definedName>
  </definedNames>
  <calcPr calcId="124519"/>
</workbook>
</file>

<file path=xl/calcChain.xml><?xml version="1.0" encoding="utf-8"?>
<calcChain xmlns="http://schemas.openxmlformats.org/spreadsheetml/2006/main">
  <c r="E27" i="7"/>
  <c r="C27" s="1"/>
  <c r="E45" i="9"/>
  <c r="D45"/>
  <c r="C45"/>
  <c r="D53" i="7"/>
  <c r="C52"/>
  <c r="E51"/>
  <c r="D51"/>
  <c r="C51"/>
  <c r="C50"/>
  <c r="C49"/>
  <c r="E48"/>
  <c r="D48"/>
  <c r="C48"/>
  <c r="C47"/>
  <c r="C46"/>
  <c r="E45"/>
  <c r="D45"/>
  <c r="C45"/>
  <c r="E44"/>
  <c r="D44"/>
  <c r="C44"/>
  <c r="C43"/>
  <c r="E42"/>
  <c r="D42"/>
  <c r="C42"/>
  <c r="C41"/>
  <c r="C40"/>
  <c r="E39"/>
  <c r="D39"/>
  <c r="C39"/>
  <c r="C38"/>
  <c r="E37"/>
  <c r="D37"/>
  <c r="C37"/>
  <c r="C36"/>
  <c r="C35"/>
  <c r="E34"/>
  <c r="D34"/>
  <c r="C34"/>
  <c r="C33"/>
  <c r="E32"/>
  <c r="D32"/>
  <c r="C32"/>
  <c r="C31"/>
  <c r="C30"/>
  <c r="C29"/>
  <c r="E28"/>
  <c r="D28"/>
  <c r="C28"/>
  <c r="D27"/>
  <c r="C26"/>
  <c r="C25"/>
  <c r="E24"/>
  <c r="D24"/>
  <c r="C24"/>
  <c r="C23"/>
  <c r="E22"/>
  <c r="C22"/>
  <c r="C21"/>
  <c r="E20"/>
  <c r="D20"/>
  <c r="C20"/>
  <c r="E19"/>
  <c r="D19"/>
  <c r="C19"/>
  <c r="C18"/>
  <c r="C17"/>
  <c r="C16"/>
  <c r="E15"/>
  <c r="D15"/>
  <c r="C15"/>
  <c r="C14"/>
  <c r="C13"/>
  <c r="F12"/>
  <c r="E12"/>
  <c r="D12"/>
  <c r="C12"/>
  <c r="F11"/>
  <c r="E11"/>
  <c r="D11"/>
  <c r="C11"/>
  <c r="C10"/>
  <c r="E9"/>
  <c r="C9"/>
  <c r="E8"/>
  <c r="C8"/>
  <c r="C7"/>
  <c r="C6"/>
  <c r="F5"/>
  <c r="E5"/>
  <c r="D5"/>
  <c r="C5"/>
  <c r="F4"/>
  <c r="D20" i="6"/>
  <c r="B20"/>
  <c r="D15"/>
  <c r="B15"/>
  <c r="B5"/>
  <c r="F17" i="5"/>
  <c r="E17"/>
  <c r="D17"/>
  <c r="D7"/>
  <c r="D6"/>
  <c r="F5"/>
  <c r="D5"/>
  <c r="I6" i="4"/>
  <c r="G6"/>
  <c r="A6"/>
  <c r="E47" i="3"/>
  <c r="D47"/>
  <c r="C47"/>
  <c r="C46"/>
  <c r="C45"/>
  <c r="C44"/>
  <c r="C43"/>
  <c r="E42"/>
  <c r="D42"/>
  <c r="C42"/>
  <c r="C41"/>
  <c r="C40"/>
  <c r="C39"/>
  <c r="C38"/>
  <c r="C37"/>
  <c r="C36"/>
  <c r="C35"/>
  <c r="C34"/>
  <c r="C33"/>
  <c r="C32"/>
  <c r="C31"/>
  <c r="C30"/>
  <c r="C29"/>
  <c r="C28"/>
  <c r="C27"/>
  <c r="C26"/>
  <c r="C25"/>
  <c r="C24"/>
  <c r="C23"/>
  <c r="C22"/>
  <c r="C21"/>
  <c r="C20"/>
  <c r="C19"/>
  <c r="C18"/>
  <c r="C17"/>
  <c r="C16"/>
  <c r="C15"/>
  <c r="E14"/>
  <c r="C14"/>
  <c r="C13"/>
  <c r="C12"/>
  <c r="C11"/>
  <c r="C10"/>
  <c r="C9"/>
  <c r="C8"/>
  <c r="C7"/>
  <c r="C6"/>
  <c r="D5"/>
  <c r="C5"/>
  <c r="E45" i="2"/>
  <c r="D45"/>
  <c r="C45"/>
  <c r="E16" i="1"/>
  <c r="F14"/>
  <c r="E14"/>
  <c r="D14"/>
  <c r="B14"/>
  <c r="D13"/>
  <c r="D12"/>
  <c r="D11"/>
  <c r="D10"/>
  <c r="D9"/>
  <c r="B9"/>
  <c r="D8"/>
  <c r="D7"/>
  <c r="D6"/>
  <c r="B6"/>
  <c r="F5"/>
  <c r="E5"/>
  <c r="D5"/>
  <c r="B5"/>
</calcChain>
</file>

<file path=xl/sharedStrings.xml><?xml version="1.0" encoding="utf-8"?>
<sst xmlns="http://schemas.openxmlformats.org/spreadsheetml/2006/main" count="501" uniqueCount="254">
  <si>
    <t>表1：</t>
  </si>
  <si>
    <t>财政拨款收支决算总表</t>
  </si>
  <si>
    <t xml:space="preserve">   </t>
  </si>
  <si>
    <t>单位：万元</t>
  </si>
  <si>
    <t>收入</t>
  </si>
  <si>
    <t>支出</t>
  </si>
  <si>
    <t>项目</t>
  </si>
  <si>
    <t>决算数</t>
  </si>
  <si>
    <t>合计</t>
  </si>
  <si>
    <t>一般公共预算财政拨款</t>
  </si>
  <si>
    <t>政府性基金预算财政拨款</t>
  </si>
  <si>
    <t>一、本年收入</t>
  </si>
  <si>
    <t>一、本年支出</t>
  </si>
  <si>
    <t>（一）一般公共预算拨款</t>
  </si>
  <si>
    <t>（一）一般公共服务支出</t>
  </si>
  <si>
    <t>（二）政府性基金预算拨款</t>
  </si>
  <si>
    <t>（二）社会保障和就业支出</t>
  </si>
  <si>
    <t>（三）医疗卫生与计划生育支出</t>
  </si>
  <si>
    <t>二、上年结转</t>
  </si>
  <si>
    <t>（四）住房保障支出</t>
  </si>
  <si>
    <t>（五）城乡社区支出</t>
  </si>
  <si>
    <t>……</t>
  </si>
  <si>
    <t>二、结转下年</t>
  </si>
  <si>
    <t>收 入 总 计</t>
  </si>
  <si>
    <t>支 出 总 计</t>
  </si>
  <si>
    <t>注：本表反映部门本年度一般公共预算财政拨款和政府性基金预算财政拨款的总收支和年末结转结余情况。</t>
  </si>
  <si>
    <t>表2：</t>
  </si>
  <si>
    <t>一般公共预算支出决算表</t>
  </si>
  <si>
    <t xml:space="preserve">                                      单位：万元</t>
  </si>
  <si>
    <t>功能分类科目</t>
  </si>
  <si>
    <t>2017年决算数</t>
  </si>
  <si>
    <t>备注</t>
  </si>
  <si>
    <t>科目编码</t>
  </si>
  <si>
    <t>科目名称</t>
  </si>
  <si>
    <t>小计</t>
  </si>
  <si>
    <t>基本支出</t>
  </si>
  <si>
    <t>项目支出</t>
  </si>
  <si>
    <t>201</t>
  </si>
  <si>
    <t>一般公共服务支出</t>
  </si>
  <si>
    <t xml:space="preserve">  其他一般公共服务支出</t>
  </si>
  <si>
    <t>20199</t>
  </si>
  <si>
    <t>其他一般公共服务支出</t>
  </si>
  <si>
    <t>2019999</t>
  </si>
  <si>
    <t>208</t>
  </si>
  <si>
    <t>社会保障和就业支出</t>
  </si>
  <si>
    <t>离休费用</t>
  </si>
  <si>
    <t>20805</t>
  </si>
  <si>
    <t>行政事业单位离退休</t>
  </si>
  <si>
    <t>2080504</t>
  </si>
  <si>
    <t xml:space="preserve">  未归口管理的行政单位离退休</t>
  </si>
  <si>
    <t>2080505</t>
  </si>
  <si>
    <t xml:space="preserve">  机关事业单位基本养老保险缴费支出★</t>
  </si>
  <si>
    <t>养老保险单位承担部分</t>
  </si>
  <si>
    <t>20827</t>
  </si>
  <si>
    <t>财政对其他社会保险基金的补助★</t>
  </si>
  <si>
    <t>失业、工伤、生育保险单位部分</t>
  </si>
  <si>
    <t>2082701</t>
  </si>
  <si>
    <t xml:space="preserve">  财政对失业保险基金的补助★</t>
  </si>
  <si>
    <t>失业保险单位部分</t>
  </si>
  <si>
    <t>2082702</t>
  </si>
  <si>
    <t xml:space="preserve">  财政对工伤保险基金的补助★</t>
  </si>
  <si>
    <t>工伤保险单位部分</t>
  </si>
  <si>
    <t>2082703</t>
  </si>
  <si>
    <t xml:space="preserve">  财政对生育保险基金的补助★</t>
  </si>
  <si>
    <t>生育保险单位部分</t>
  </si>
  <si>
    <t>210</t>
  </si>
  <si>
    <t>医疗卫生与计划生育支出</t>
  </si>
  <si>
    <t>公立医院基建项目及医疗保险单位部分、退休人员护理费</t>
  </si>
  <si>
    <t>21002</t>
  </si>
  <si>
    <t>公立医院</t>
  </si>
  <si>
    <t>2100201</t>
  </si>
  <si>
    <t xml:space="preserve">  综合医院</t>
  </si>
  <si>
    <t>医院异地迁建项目工程建设资金</t>
  </si>
  <si>
    <t>21011</t>
  </si>
  <si>
    <t>行政事业单位医疗★</t>
  </si>
  <si>
    <t>医疗保险单位部分、退休人员护理费</t>
  </si>
  <si>
    <t>2101101</t>
  </si>
  <si>
    <t xml:space="preserve">  行政单位医疗★</t>
  </si>
  <si>
    <t>医疗保险单位部分</t>
  </si>
  <si>
    <t>2101199</t>
  </si>
  <si>
    <t xml:space="preserve">  其他行政事业单位医疗支出★</t>
  </si>
  <si>
    <t>退休人员护理费</t>
  </si>
  <si>
    <t>212</t>
  </si>
  <si>
    <t>城乡社区支出</t>
  </si>
  <si>
    <t>21201</t>
  </si>
  <si>
    <t>城乡社区管理事务</t>
  </si>
  <si>
    <t>2120101</t>
  </si>
  <si>
    <t xml:space="preserve">  行政运行</t>
  </si>
  <si>
    <t>2120199</t>
  </si>
  <si>
    <t xml:space="preserve">  其他城乡社区管理事务支出</t>
  </si>
  <si>
    <t>21202</t>
  </si>
  <si>
    <t>城乡社区规划与管理</t>
  </si>
  <si>
    <t xml:space="preserve"> 城乡社区规划与管理</t>
  </si>
  <si>
    <t>2120201</t>
  </si>
  <si>
    <t xml:space="preserve">  城乡社区规划与管理</t>
  </si>
  <si>
    <t>21203</t>
  </si>
  <si>
    <t>城乡社区公共设施</t>
  </si>
  <si>
    <t xml:space="preserve">  小城镇基础设施建设</t>
  </si>
  <si>
    <t>2120303</t>
  </si>
  <si>
    <t>2120399</t>
  </si>
  <si>
    <t xml:space="preserve">  其他城乡社区公共设施支出</t>
  </si>
  <si>
    <t>21205</t>
  </si>
  <si>
    <t>城乡社区环境卫生</t>
  </si>
  <si>
    <t>其他城乡社区公共设施支出</t>
  </si>
  <si>
    <t>2120501</t>
  </si>
  <si>
    <t xml:space="preserve">  城乡社区环境卫生</t>
  </si>
  <si>
    <t>21208</t>
  </si>
  <si>
    <t>国有土地使用权出让收入及对应专项债务收入安排的支出</t>
  </si>
  <si>
    <t xml:space="preserve"> 征地和拆迁补偿支出</t>
  </si>
  <si>
    <t>2120801</t>
  </si>
  <si>
    <t xml:space="preserve">  征地和拆迁补偿支出</t>
  </si>
  <si>
    <t>21299</t>
  </si>
  <si>
    <t>其他城乡社区支出</t>
  </si>
  <si>
    <t xml:space="preserve">  其他城乡社区支出</t>
  </si>
  <si>
    <t>2129999</t>
  </si>
  <si>
    <t>221</t>
  </si>
  <si>
    <t>住房保障支出</t>
  </si>
  <si>
    <t>22101</t>
  </si>
  <si>
    <t>保障性安居工程支出</t>
  </si>
  <si>
    <t xml:space="preserve">  公共租赁住房★</t>
  </si>
  <si>
    <t>2210106</t>
  </si>
  <si>
    <t>22102</t>
  </si>
  <si>
    <t>住房改革支出</t>
  </si>
  <si>
    <t xml:space="preserve"> 住房公积金单位部分、 住房公积金单位部分</t>
  </si>
  <si>
    <t>2210201</t>
  </si>
  <si>
    <t xml:space="preserve">  住房公积金</t>
  </si>
  <si>
    <t xml:space="preserve">  住房公积金单位部分</t>
  </si>
  <si>
    <t>2210203</t>
  </si>
  <si>
    <t xml:space="preserve">  购房补贴</t>
  </si>
  <si>
    <t xml:space="preserve"> 住房公积金单位部分</t>
  </si>
  <si>
    <t>22103</t>
  </si>
  <si>
    <t>城乡社区住宅</t>
  </si>
  <si>
    <t xml:space="preserve">  其他城乡社区住宅支出</t>
  </si>
  <si>
    <t>2210399</t>
  </si>
  <si>
    <t>注：本表反映部门本年度一般公共预算财政拨款实际支出情况。</t>
  </si>
  <si>
    <t>表3：</t>
  </si>
  <si>
    <t>一般公共预算基本支出决算表</t>
  </si>
  <si>
    <t>经济分类科目</t>
  </si>
  <si>
    <t>2017年基本支出</t>
  </si>
  <si>
    <t>人员经费</t>
  </si>
  <si>
    <t>公用经费</t>
  </si>
  <si>
    <t>工资福利支出</t>
  </si>
  <si>
    <t>基本工资</t>
  </si>
  <si>
    <t xml:space="preserve"> 津贴补贴</t>
  </si>
  <si>
    <t>津贴补贴</t>
  </si>
  <si>
    <t>奖金</t>
  </si>
  <si>
    <t>其他社会保障缴费</t>
  </si>
  <si>
    <t>工伤、生育、医疗等保险单位部分</t>
  </si>
  <si>
    <t>伙食补助费</t>
  </si>
  <si>
    <t>伙食补贴</t>
  </si>
  <si>
    <t>机关事业单位基本养老保险</t>
  </si>
  <si>
    <t>养老保险单位部分</t>
  </si>
  <si>
    <t>职业年金缴费</t>
  </si>
  <si>
    <t>无</t>
  </si>
  <si>
    <t>其他工资福利支出</t>
  </si>
  <si>
    <t>休假包干、未休补助及加班补助等</t>
  </si>
  <si>
    <t xml:space="preserve"> 商品和服务支出</t>
  </si>
  <si>
    <t>办公费</t>
  </si>
  <si>
    <t>印刷费</t>
  </si>
  <si>
    <t>咨询费</t>
  </si>
  <si>
    <t>手续费</t>
  </si>
  <si>
    <t>水费</t>
  </si>
  <si>
    <t>电费</t>
  </si>
  <si>
    <t>办公楼电费</t>
  </si>
  <si>
    <t>邮电费</t>
  </si>
  <si>
    <t>邮寄费、办公电话费</t>
  </si>
  <si>
    <t>取暖费</t>
  </si>
  <si>
    <t>物业管理费</t>
  </si>
  <si>
    <t>差旅费</t>
  </si>
  <si>
    <t>出差、下乡补助</t>
  </si>
  <si>
    <t>因公出国（境）费</t>
  </si>
  <si>
    <t>因公出国费</t>
  </si>
  <si>
    <t>维修（护）费</t>
  </si>
  <si>
    <t>租赁费</t>
  </si>
  <si>
    <t>会议费</t>
  </si>
  <si>
    <t>培训费</t>
  </si>
  <si>
    <t>参加培训人员培训交通及住宿费用等</t>
  </si>
  <si>
    <t>公务接待费</t>
  </si>
  <si>
    <t>专用材料费</t>
  </si>
  <si>
    <t>被装购置费</t>
  </si>
  <si>
    <t>专用燃料费</t>
  </si>
  <si>
    <t>劳务费</t>
  </si>
  <si>
    <t>委托业务费</t>
  </si>
  <si>
    <t>工会经费</t>
  </si>
  <si>
    <t>按规定比列上缴的工会经费</t>
  </si>
  <si>
    <t>福利费</t>
  </si>
  <si>
    <t>公务用车运行维护费</t>
  </si>
  <si>
    <t>公务用车产生的油料费及维修费</t>
  </si>
  <si>
    <t>其他交通费用</t>
  </si>
  <si>
    <t>税金及附加费用</t>
  </si>
  <si>
    <t>其它商品服务支出</t>
  </si>
  <si>
    <t>驻村点、退休人员年前慰问等费用</t>
  </si>
  <si>
    <t>对个人和家庭补助</t>
  </si>
  <si>
    <t>退休费</t>
  </si>
  <si>
    <t>医疗费</t>
  </si>
  <si>
    <t>住房公积金</t>
  </si>
  <si>
    <t>住房公积金单位部分</t>
  </si>
  <si>
    <t>其他对个人和家庭补助支出</t>
  </si>
  <si>
    <t>遗属家庭成员生活补助等费用</t>
  </si>
  <si>
    <t>注：本表反映部门本年度一般公共预算财政拨款基本支出明细情况。</t>
  </si>
  <si>
    <t>表4：</t>
  </si>
  <si>
    <t>一般公共预算“三公”经费支出决算表</t>
  </si>
  <si>
    <t xml:space="preserve"> 2017年决算数</t>
  </si>
  <si>
    <t xml:space="preserve"> 2016年决算数</t>
  </si>
  <si>
    <t>因公出国(境)费</t>
  </si>
  <si>
    <t>公务用车购置及运行费</t>
  </si>
  <si>
    <t>公务用车购置费</t>
  </si>
  <si>
    <t>公务用车运行费</t>
  </si>
  <si>
    <t>注：本表反映部门本年度一般公共预算财政拨款“三公”经费支出情况。</t>
  </si>
  <si>
    <t>表5：</t>
  </si>
  <si>
    <t>政府性基金支出决算表</t>
  </si>
  <si>
    <t xml:space="preserve">填报单位：XXX（部门）                                             </t>
  </si>
  <si>
    <t>科目名称　</t>
  </si>
  <si>
    <t>单位代码　</t>
  </si>
  <si>
    <t>本年政府性基金预算财政拨款支出</t>
  </si>
  <si>
    <t>廉租住房</t>
  </si>
  <si>
    <t>表6：</t>
  </si>
  <si>
    <t>部门收支决算总表</t>
  </si>
  <si>
    <t>一、一般公共预算拨款收入</t>
  </si>
  <si>
    <t>二、政府性基金预算拨款收入</t>
  </si>
  <si>
    <t>三、事业收入</t>
  </si>
  <si>
    <t>四、事业单位经营收入</t>
  </si>
  <si>
    <t>五、其他收入</t>
  </si>
  <si>
    <t>六、……</t>
  </si>
  <si>
    <t>本年收入合计</t>
  </si>
  <si>
    <t>本年支出合计</t>
  </si>
  <si>
    <t>用事业基金弥补收支差额</t>
  </si>
  <si>
    <t>上年结转</t>
  </si>
  <si>
    <t>结转下年</t>
  </si>
  <si>
    <t>注：本表反映部门本年度的总收支和年末结转结余情况。</t>
  </si>
  <si>
    <t>表7：</t>
  </si>
  <si>
    <t>部门收入决算总表</t>
  </si>
  <si>
    <t>一般公共预算拨款收入</t>
  </si>
  <si>
    <t>政府性基金预算拨款收入</t>
  </si>
  <si>
    <t>事业收入</t>
  </si>
  <si>
    <t>事业单位经营收入</t>
  </si>
  <si>
    <t>上级补助收入</t>
  </si>
  <si>
    <t>下级单位上缴收入</t>
  </si>
  <si>
    <t>其他收入</t>
  </si>
  <si>
    <t>国防支出</t>
  </si>
  <si>
    <t>国防动员</t>
  </si>
  <si>
    <t xml:space="preserve">   人民防控</t>
  </si>
  <si>
    <t xml:space="preserve"> 公共卫生</t>
  </si>
  <si>
    <t>采供血机构</t>
  </si>
  <si>
    <t>工程建设管理</t>
  </si>
  <si>
    <t>征地拆迁补偿</t>
  </si>
  <si>
    <t>其他保障性安居工程</t>
  </si>
  <si>
    <t>表8：</t>
  </si>
  <si>
    <t>部门支出决算总表</t>
  </si>
  <si>
    <t>科目</t>
  </si>
  <si>
    <t>上缴上级支出</t>
  </si>
  <si>
    <t>事业单位经营支出</t>
  </si>
  <si>
    <t>对下级单位补助支出</t>
  </si>
  <si>
    <t>注：本表反映部门本年度各项支出情况。</t>
  </si>
</sst>
</file>

<file path=xl/styles.xml><?xml version="1.0" encoding="utf-8"?>
<styleSheet xmlns="http://schemas.openxmlformats.org/spreadsheetml/2006/main">
  <numFmts count="1">
    <numFmt numFmtId="177" formatCode="0.00_ "/>
  </numFmts>
  <fonts count="30">
    <font>
      <sz val="11"/>
      <color indexed="8"/>
      <name val="宋体"/>
      <charset val="134"/>
    </font>
    <font>
      <b/>
      <sz val="10"/>
      <color indexed="8"/>
      <name val="Arial"/>
      <family val="2"/>
    </font>
    <font>
      <sz val="10"/>
      <color indexed="8"/>
      <name val="Arial"/>
      <family val="2"/>
    </font>
    <font>
      <sz val="16"/>
      <color indexed="8"/>
      <name val="仿宋"/>
      <charset val="134"/>
    </font>
    <font>
      <sz val="18"/>
      <color indexed="8"/>
      <name val="方正小标宋简体"/>
      <charset val="134"/>
    </font>
    <font>
      <sz val="10.5"/>
      <color indexed="8"/>
      <name val="宋体"/>
      <family val="3"/>
      <charset val="134"/>
    </font>
    <font>
      <b/>
      <sz val="11"/>
      <color indexed="8"/>
      <name val="宋体"/>
      <family val="2"/>
    </font>
    <font>
      <sz val="11"/>
      <color indexed="8"/>
      <name val="宋体"/>
      <family val="2"/>
    </font>
    <font>
      <b/>
      <sz val="11"/>
      <color indexed="8"/>
      <name val="宋体"/>
      <family val="3"/>
      <charset val="134"/>
    </font>
    <font>
      <b/>
      <sz val="10.5"/>
      <color indexed="8"/>
      <name val="宋体"/>
      <family val="3"/>
      <charset val="134"/>
    </font>
    <font>
      <sz val="10"/>
      <color indexed="8"/>
      <name val="方正小标宋简体"/>
      <charset val="134"/>
    </font>
    <font>
      <sz val="12"/>
      <color indexed="8"/>
      <name val="宋体"/>
      <family val="2"/>
    </font>
    <font>
      <sz val="10"/>
      <color indexed="8"/>
      <name val="Arial"/>
      <family val="2"/>
    </font>
    <font>
      <b/>
      <sz val="10.5"/>
      <color indexed="8"/>
      <name val="宋体"/>
      <family val="3"/>
      <charset val="134"/>
    </font>
    <font>
      <sz val="10.5"/>
      <color indexed="8"/>
      <name val="宋体"/>
      <family val="3"/>
      <charset val="134"/>
    </font>
    <font>
      <b/>
      <i/>
      <sz val="11"/>
      <color indexed="8"/>
      <name val="宋体"/>
      <family val="3"/>
      <charset val="134"/>
    </font>
    <font>
      <b/>
      <sz val="11"/>
      <color indexed="63"/>
      <name val="宋体"/>
      <family val="3"/>
      <charset val="134"/>
    </font>
    <font>
      <b/>
      <sz val="11"/>
      <color indexed="8"/>
      <name val="宋体"/>
      <family val="3"/>
      <charset val="134"/>
    </font>
    <font>
      <sz val="11"/>
      <color indexed="8"/>
      <name val="宋体"/>
      <family val="3"/>
      <charset val="134"/>
    </font>
    <font>
      <sz val="10.5"/>
      <color indexed="8"/>
      <name val="仿宋_GB2312"/>
      <charset val="134"/>
    </font>
    <font>
      <sz val="8"/>
      <color indexed="8"/>
      <name val="宋体"/>
      <family val="3"/>
      <charset val="134"/>
    </font>
    <font>
      <sz val="9"/>
      <color indexed="8"/>
      <name val="宋体"/>
      <family val="3"/>
      <charset val="134"/>
    </font>
    <font>
      <b/>
      <sz val="10"/>
      <color indexed="8"/>
      <name val="Arial"/>
      <family val="2"/>
    </font>
    <font>
      <b/>
      <sz val="11"/>
      <color indexed="8"/>
      <name val="Arial"/>
      <family val="2"/>
    </font>
    <font>
      <sz val="11"/>
      <color indexed="8"/>
      <name val="Arial"/>
      <family val="2"/>
    </font>
    <font>
      <sz val="14"/>
      <color indexed="8"/>
      <name val="宋体"/>
      <family val="3"/>
      <charset val="134"/>
    </font>
    <font>
      <sz val="10.5"/>
      <color rgb="FFFF0000"/>
      <name val="宋体"/>
      <family val="3"/>
      <charset val="134"/>
    </font>
    <font>
      <sz val="9"/>
      <name val="宋体"/>
      <family val="3"/>
      <charset val="134"/>
    </font>
    <font>
      <b/>
      <sz val="10.5"/>
      <color theme="1"/>
      <name val="宋体"/>
      <family val="3"/>
      <charset val="134"/>
    </font>
    <font>
      <b/>
      <sz val="11"/>
      <color theme="1"/>
      <name val="宋体"/>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auto="1"/>
      </left>
      <right style="thin">
        <color auto="1"/>
      </right>
      <top style="thin">
        <color auto="1"/>
      </top>
      <bottom/>
      <diagonal/>
    </border>
    <border>
      <left/>
      <right style="thin">
        <color indexed="8"/>
      </right>
      <top/>
      <bottom/>
      <diagonal/>
    </border>
    <border>
      <left/>
      <right style="medium">
        <color indexed="8"/>
      </right>
      <top/>
      <bottom/>
      <diagonal/>
    </border>
    <border>
      <left style="thin">
        <color indexed="8"/>
      </left>
      <right style="thin">
        <color indexed="8"/>
      </right>
      <top/>
      <bottom style="medium">
        <color indexed="8"/>
      </bottom>
      <diagonal/>
    </border>
    <border>
      <left/>
      <right/>
      <top/>
      <bottom style="medium">
        <color indexed="8"/>
      </bottom>
      <diagonal/>
    </border>
    <border>
      <left/>
      <right/>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6" fillId="3" borderId="15" applyNumberFormat="0" applyAlignment="0" applyProtection="0">
      <alignment vertical="center"/>
    </xf>
  </cellStyleXfs>
  <cellXfs count="12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xf numFmtId="0" fontId="3" fillId="0" borderId="0" xfId="0" applyFont="1">
      <alignment vertical="center"/>
    </xf>
    <xf numFmtId="0" fontId="5" fillId="0" borderId="0" xfId="0" applyFont="1" applyBorder="1" applyAlignment="1">
      <alignment horizontal="left" vertical="center"/>
    </xf>
    <xf numFmtId="0" fontId="0" fillId="0" borderId="0" xfId="0"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177" fontId="5" fillId="0" borderId="1"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177" fontId="1" fillId="0" borderId="1" xfId="0" applyNumberFormat="1" applyFont="1" applyFill="1" applyBorder="1" applyAlignment="1"/>
    <xf numFmtId="177" fontId="6" fillId="0" borderId="6" xfId="0" applyNumberFormat="1" applyFont="1" applyFill="1" applyBorder="1" applyAlignment="1">
      <alignment horizontal="right" vertical="center" shrinkToFit="1"/>
    </xf>
    <xf numFmtId="177" fontId="6" fillId="0" borderId="7"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177" fontId="2" fillId="0" borderId="1" xfId="0" applyNumberFormat="1" applyFont="1" applyFill="1" applyBorder="1" applyAlignment="1"/>
    <xf numFmtId="177" fontId="7" fillId="0" borderId="6" xfId="0" applyNumberFormat="1" applyFont="1" applyFill="1" applyBorder="1" applyAlignment="1">
      <alignment horizontal="right" vertical="center" shrinkToFit="1"/>
    </xf>
    <xf numFmtId="177" fontId="7" fillId="0" borderId="7" xfId="0" applyNumberFormat="1" applyFont="1" applyFill="1" applyBorder="1" applyAlignment="1">
      <alignment horizontal="right" vertical="center" shrinkToFit="1"/>
    </xf>
    <xf numFmtId="177" fontId="1" fillId="0" borderId="1" xfId="0" applyNumberFormat="1" applyFont="1" applyFill="1" applyBorder="1" applyAlignment="1"/>
    <xf numFmtId="177" fontId="1" fillId="0" borderId="8" xfId="0" applyNumberFormat="1" applyFont="1" applyFill="1" applyBorder="1" applyAlignment="1"/>
    <xf numFmtId="177" fontId="6" fillId="0" borderId="9" xfId="0" applyNumberFormat="1" applyFont="1" applyFill="1" applyBorder="1" applyAlignment="1">
      <alignment horizontal="right" vertical="center" shrinkToFit="1"/>
    </xf>
    <xf numFmtId="177" fontId="6" fillId="0" borderId="10" xfId="0" applyNumberFormat="1" applyFont="1" applyFill="1" applyBorder="1" applyAlignment="1">
      <alignment horizontal="right" vertical="center" shrinkToFit="1"/>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177" fontId="7" fillId="0" borderId="1" xfId="0" applyNumberFormat="1" applyFont="1" applyFill="1" applyBorder="1" applyAlignment="1">
      <alignment horizontal="right" vertical="center" shrinkToFit="1"/>
    </xf>
    <xf numFmtId="0" fontId="8" fillId="0" borderId="1" xfId="0" applyFont="1" applyBorder="1" applyAlignment="1">
      <alignment horizontal="center" vertical="center"/>
    </xf>
    <xf numFmtId="177" fontId="9"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11" fillId="0" borderId="0" xfId="0" applyFont="1" applyFill="1" applyBorder="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0" fontId="12" fillId="0" borderId="0" xfId="0" applyFont="1" applyFill="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5" fillId="0" borderId="13" xfId="0" applyFont="1" applyBorder="1" applyAlignment="1">
      <alignment horizontal="center" vertical="center"/>
    </xf>
    <xf numFmtId="0" fontId="13" fillId="0" borderId="1" xfId="0" applyFont="1" applyFill="1" applyBorder="1" applyAlignment="1">
      <alignment horizontal="center" vertical="center" shrinkToFit="1"/>
    </xf>
    <xf numFmtId="0" fontId="9" fillId="0" borderId="1" xfId="0" applyFont="1" applyBorder="1" applyAlignment="1">
      <alignment horizontal="center" vertical="center"/>
    </xf>
    <xf numFmtId="0" fontId="14" fillId="0" borderId="1" xfId="0" applyFont="1" applyFill="1" applyBorder="1" applyAlignment="1">
      <alignment horizontal="center" vertical="center" shrinkToFit="1"/>
    </xf>
    <xf numFmtId="0" fontId="5" fillId="0" borderId="8"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15"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2" borderId="1" xfId="0" applyFill="1" applyBorder="1" applyAlignment="1">
      <alignment horizontal="center" vertical="center"/>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justify" vertical="center" wrapText="1"/>
    </xf>
    <xf numFmtId="0" fontId="5" fillId="0" borderId="14"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16" fillId="3" borderId="15" xfId="1" applyAlignment="1">
      <alignment horizontal="justify" vertical="center" wrapText="1"/>
    </xf>
    <xf numFmtId="0" fontId="5" fillId="0" borderId="0" xfId="0" applyFont="1" applyAlignment="1">
      <alignment horizontal="right" vertical="center"/>
    </xf>
    <xf numFmtId="0" fontId="17"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0" fontId="5" fillId="0" borderId="0" xfId="0" applyFont="1">
      <alignment vertical="center"/>
    </xf>
    <xf numFmtId="0" fontId="5" fillId="0" borderId="0" xfId="0" applyFont="1" applyAlignment="1">
      <alignment vertical="center"/>
    </xf>
    <xf numFmtId="0" fontId="0" fillId="0" borderId="0" xfId="0" applyAlignment="1">
      <alignment vertical="center"/>
    </xf>
    <xf numFmtId="0" fontId="19" fillId="0" borderId="0" xfId="0" applyFont="1">
      <alignment vertical="center"/>
    </xf>
    <xf numFmtId="0" fontId="0" fillId="0" borderId="1" xfId="0" applyBorder="1">
      <alignment vertical="center"/>
    </xf>
    <xf numFmtId="10" fontId="0" fillId="0" borderId="1" xfId="0" applyNumberFormat="1" applyBorder="1">
      <alignment vertical="center"/>
    </xf>
    <xf numFmtId="0" fontId="5" fillId="0" borderId="1" xfId="0" applyFont="1" applyFill="1" applyBorder="1" applyAlignment="1">
      <alignment vertical="center"/>
    </xf>
    <xf numFmtId="0" fontId="5" fillId="0" borderId="0" xfId="0" applyFont="1" applyAlignment="1">
      <alignment horizontal="justify" vertical="center"/>
    </xf>
    <xf numFmtId="0" fontId="5"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0" xfId="0" applyFont="1" applyFill="1" applyBorder="1" applyAlignment="1"/>
    <xf numFmtId="0" fontId="12" fillId="0" borderId="0" xfId="0" applyFont="1" applyFill="1" applyBorder="1" applyAlignment="1"/>
    <xf numFmtId="177" fontId="12" fillId="0" borderId="0" xfId="0" applyNumberFormat="1" applyFont="1" applyFill="1" applyBorder="1" applyAlignment="1"/>
    <xf numFmtId="177" fontId="4" fillId="0" borderId="0" xfId="0" applyNumberFormat="1" applyFont="1" applyBorder="1" applyAlignment="1">
      <alignment horizontal="center" vertical="center"/>
    </xf>
    <xf numFmtId="177" fontId="0" fillId="0" borderId="0" xfId="0" applyNumberFormat="1" applyBorder="1">
      <alignment vertical="center"/>
    </xf>
    <xf numFmtId="177" fontId="5" fillId="0" borderId="1" xfId="0" applyNumberFormat="1" applyFont="1" applyBorder="1" applyAlignment="1">
      <alignment horizontal="center" vertical="center" wrapText="1"/>
    </xf>
    <xf numFmtId="0" fontId="13" fillId="0" borderId="1" xfId="0" applyFont="1" applyFill="1" applyBorder="1" applyAlignment="1">
      <alignment horizontal="left" vertical="center" shrinkToFit="1"/>
    </xf>
    <xf numFmtId="177" fontId="23" fillId="0" borderId="1" xfId="0" applyNumberFormat="1" applyFont="1" applyFill="1" applyBorder="1" applyAlignment="1"/>
    <xf numFmtId="0" fontId="14" fillId="0" borderId="1" xfId="0" applyFont="1" applyFill="1" applyBorder="1" applyAlignment="1">
      <alignment horizontal="left" vertical="center" shrinkToFit="1"/>
    </xf>
    <xf numFmtId="177" fontId="24" fillId="0" borderId="1" xfId="0" applyNumberFormat="1" applyFont="1" applyFill="1" applyBorder="1" applyAlignment="1"/>
    <xf numFmtId="0" fontId="0" fillId="0" borderId="1" xfId="0" applyFont="1" applyBorder="1" applyAlignment="1">
      <alignment horizontal="left" vertical="center" wrapText="1"/>
    </xf>
    <xf numFmtId="0" fontId="5" fillId="0" borderId="1" xfId="0" applyFont="1" applyBorder="1" applyAlignment="1">
      <alignment horizontal="left" vertical="center" wrapText="1"/>
    </xf>
    <xf numFmtId="4" fontId="17" fillId="0" borderId="1" xfId="0" applyNumberFormat="1" applyFont="1" applyFill="1" applyBorder="1" applyAlignment="1">
      <alignment horizontal="right" vertical="center" shrinkToFit="1"/>
    </xf>
    <xf numFmtId="4" fontId="18" fillId="0" borderId="1" xfId="0" applyNumberFormat="1" applyFont="1" applyFill="1" applyBorder="1" applyAlignment="1">
      <alignment horizontal="right" vertical="center" shrinkToFit="1"/>
    </xf>
    <xf numFmtId="4" fontId="9" fillId="0" borderId="1" xfId="0" applyNumberFormat="1" applyFont="1" applyBorder="1" applyAlignment="1">
      <alignment horizontal="center" vertical="center" wrapText="1"/>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25"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5" fillId="0" borderId="13" xfId="0" applyFont="1" applyBorder="1" applyAlignment="1">
      <alignment horizontal="right" vertical="center"/>
    </xf>
    <xf numFmtId="0" fontId="0" fillId="0" borderId="13" xfId="0" applyBorder="1" applyAlignment="1">
      <alignment horizontal="right" vertical="center"/>
    </xf>
    <xf numFmtId="177" fontId="0" fillId="0" borderId="13" xfId="0" applyNumberFormat="1" applyBorder="1" applyAlignment="1">
      <alignment horizontal="right"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10" fillId="0" borderId="0" xfId="0" applyFont="1" applyBorder="1" applyAlignment="1">
      <alignment horizontal="left" vertical="center"/>
    </xf>
    <xf numFmtId="0" fontId="9" fillId="0" borderId="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Alignment="1">
      <alignment horizontal="center" vertical="center"/>
    </xf>
    <xf numFmtId="0" fontId="0" fillId="0" borderId="13" xfId="0" applyBorder="1" applyAlignment="1">
      <alignment vertical="center"/>
    </xf>
    <xf numFmtId="0" fontId="5" fillId="0" borderId="1" xfId="0" applyFont="1" applyBorder="1" applyAlignment="1">
      <alignment horizontal="center" vertical="center"/>
    </xf>
    <xf numFmtId="0" fontId="0" fillId="0" borderId="13" xfId="0"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9" fillId="0" borderId="16" xfId="0" applyFont="1" applyBorder="1">
      <alignment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cellXfs>
  <cellStyles count="2">
    <cellStyle name="常规" xfId="0" builtinId="0"/>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6"/>
  <sheetViews>
    <sheetView workbookViewId="0">
      <selection activeCell="B10" sqref="B10"/>
    </sheetView>
  </sheetViews>
  <sheetFormatPr defaultColWidth="9" defaultRowHeight="13.5"/>
  <cols>
    <col min="1" max="1" width="26.375" style="95" customWidth="1"/>
    <col min="2" max="2" width="18.875" style="95" customWidth="1"/>
    <col min="3" max="3" width="29" style="95" customWidth="1"/>
    <col min="4" max="4" width="11.75" style="95" customWidth="1"/>
    <col min="5" max="5" width="20.875" style="95" customWidth="1"/>
    <col min="6" max="6" width="23.75" style="95" customWidth="1"/>
    <col min="7" max="16384" width="9" style="95"/>
  </cols>
  <sheetData>
    <row r="1" spans="1:6" ht="22.5">
      <c r="A1" s="96" t="s">
        <v>0</v>
      </c>
      <c r="C1" s="97" t="s">
        <v>1</v>
      </c>
    </row>
    <row r="2" spans="1:6" ht="18.75">
      <c r="A2" s="103" t="s">
        <v>2</v>
      </c>
      <c r="B2" s="104"/>
      <c r="C2" s="98"/>
      <c r="D2" s="98"/>
      <c r="E2" s="105" t="s">
        <v>3</v>
      </c>
      <c r="F2" s="105"/>
    </row>
    <row r="3" spans="1:6" ht="33.950000000000003" customHeight="1">
      <c r="A3" s="106" t="s">
        <v>4</v>
      </c>
      <c r="B3" s="106"/>
      <c r="C3" s="106" t="s">
        <v>5</v>
      </c>
      <c r="D3" s="106"/>
      <c r="E3" s="106"/>
      <c r="F3" s="106"/>
    </row>
    <row r="4" spans="1:6" ht="33.950000000000003" customHeight="1">
      <c r="A4" s="99" t="s">
        <v>6</v>
      </c>
      <c r="B4" s="99" t="s">
        <v>7</v>
      </c>
      <c r="C4" s="99" t="s">
        <v>6</v>
      </c>
      <c r="D4" s="99" t="s">
        <v>8</v>
      </c>
      <c r="E4" s="100" t="s">
        <v>9</v>
      </c>
      <c r="F4" s="100" t="s">
        <v>10</v>
      </c>
    </row>
    <row r="5" spans="1:6" ht="33.75" customHeight="1">
      <c r="A5" s="101" t="s">
        <v>11</v>
      </c>
      <c r="B5" s="58">
        <f>B6+B7</f>
        <v>40773.699999999997</v>
      </c>
      <c r="C5" s="58" t="s">
        <v>12</v>
      </c>
      <c r="D5" s="58">
        <f t="shared" ref="D5:D14" si="0">E5</f>
        <v>29181.08</v>
      </c>
      <c r="E5" s="58">
        <f>E6+E7+E8+E9+E10+E11+E12</f>
        <v>29181.08</v>
      </c>
      <c r="F5" s="58">
        <f>F6+F7+F8+F9+F10+F11+F12</f>
        <v>1423.07</v>
      </c>
    </row>
    <row r="6" spans="1:6" ht="33.75" customHeight="1">
      <c r="A6" s="59" t="s">
        <v>13</v>
      </c>
      <c r="B6" s="58">
        <f>40773.7-B7</f>
        <v>38249.14</v>
      </c>
      <c r="C6" s="59" t="s">
        <v>14</v>
      </c>
      <c r="D6" s="99">
        <f t="shared" si="0"/>
        <v>1.6</v>
      </c>
      <c r="E6" s="99">
        <v>1.6</v>
      </c>
      <c r="F6" s="102">
        <v>0</v>
      </c>
    </row>
    <row r="7" spans="1:6" ht="33.75" customHeight="1">
      <c r="A7" s="59" t="s">
        <v>15</v>
      </c>
      <c r="B7" s="60">
        <v>2524.56</v>
      </c>
      <c r="C7" s="59" t="s">
        <v>16</v>
      </c>
      <c r="D7" s="99">
        <f t="shared" si="0"/>
        <v>190.7</v>
      </c>
      <c r="E7" s="99">
        <v>190.7</v>
      </c>
      <c r="F7" s="102">
        <v>0</v>
      </c>
    </row>
    <row r="8" spans="1:6" ht="33.75" customHeight="1">
      <c r="A8" s="59"/>
      <c r="B8" s="60"/>
      <c r="C8" s="59" t="s">
        <v>17</v>
      </c>
      <c r="D8" s="99">
        <f t="shared" si="0"/>
        <v>10586.23</v>
      </c>
      <c r="E8" s="99">
        <v>10586.23</v>
      </c>
      <c r="F8" s="102">
        <v>0</v>
      </c>
    </row>
    <row r="9" spans="1:6" ht="33.75" customHeight="1">
      <c r="A9" s="59" t="s">
        <v>18</v>
      </c>
      <c r="B9" s="60">
        <f>B10+B11</f>
        <v>11019.93</v>
      </c>
      <c r="C9" s="59" t="s">
        <v>19</v>
      </c>
      <c r="D9" s="99">
        <f t="shared" si="0"/>
        <v>838.05</v>
      </c>
      <c r="E9" s="99">
        <v>838.05</v>
      </c>
      <c r="F9" s="102">
        <v>0</v>
      </c>
    </row>
    <row r="10" spans="1:6" ht="33.75" customHeight="1">
      <c r="A10" s="59" t="s">
        <v>13</v>
      </c>
      <c r="B10" s="60">
        <v>10575.27</v>
      </c>
      <c r="C10" s="59" t="s">
        <v>20</v>
      </c>
      <c r="D10" s="99">
        <f t="shared" si="0"/>
        <v>17564.5</v>
      </c>
      <c r="E10" s="99">
        <v>17564.5</v>
      </c>
      <c r="F10" s="102">
        <v>1423.07</v>
      </c>
    </row>
    <row r="11" spans="1:6" ht="33.75" customHeight="1">
      <c r="A11" s="59" t="s">
        <v>15</v>
      </c>
      <c r="B11" s="60">
        <v>444.66</v>
      </c>
      <c r="C11" s="59"/>
      <c r="D11" s="99">
        <f t="shared" si="0"/>
        <v>0</v>
      </c>
      <c r="E11" s="99">
        <v>0</v>
      </c>
      <c r="F11" s="102">
        <v>0</v>
      </c>
    </row>
    <row r="12" spans="1:6" ht="33.75" customHeight="1">
      <c r="A12" s="60"/>
      <c r="B12" s="60"/>
      <c r="C12" s="59" t="s">
        <v>21</v>
      </c>
      <c r="D12" s="99">
        <f t="shared" si="0"/>
        <v>0</v>
      </c>
      <c r="E12" s="99">
        <v>0</v>
      </c>
      <c r="F12" s="102">
        <v>0</v>
      </c>
    </row>
    <row r="13" spans="1:6" ht="33.75" customHeight="1">
      <c r="A13" s="60"/>
      <c r="B13" s="60"/>
      <c r="C13" s="59" t="s">
        <v>22</v>
      </c>
      <c r="D13" s="99">
        <f t="shared" si="0"/>
        <v>22612.55</v>
      </c>
      <c r="E13" s="99">
        <v>22612.55</v>
      </c>
      <c r="F13" s="102">
        <v>1546.15</v>
      </c>
    </row>
    <row r="14" spans="1:6" ht="33.75" customHeight="1">
      <c r="A14" s="60" t="s">
        <v>23</v>
      </c>
      <c r="B14" s="60">
        <f>B5+B9</f>
        <v>51793.63</v>
      </c>
      <c r="C14" s="60" t="s">
        <v>24</v>
      </c>
      <c r="D14" s="99">
        <f t="shared" si="0"/>
        <v>51793.63</v>
      </c>
      <c r="E14" s="99">
        <f>E13+E5</f>
        <v>51793.63</v>
      </c>
      <c r="F14" s="99">
        <f>F13+F5</f>
        <v>2969.22</v>
      </c>
    </row>
    <row r="15" spans="1:6">
      <c r="A15" s="107" t="s">
        <v>25</v>
      </c>
      <c r="B15" s="107"/>
      <c r="C15" s="107"/>
      <c r="D15" s="107"/>
      <c r="E15" s="107"/>
      <c r="F15" s="107"/>
    </row>
    <row r="16" spans="1:6">
      <c r="E16" s="95">
        <f>B14-E14</f>
        <v>0</v>
      </c>
    </row>
  </sheetData>
  <mergeCells count="5">
    <mergeCell ref="A2:B2"/>
    <mergeCell ref="E2:F2"/>
    <mergeCell ref="A3:B3"/>
    <mergeCell ref="C3:F3"/>
    <mergeCell ref="A15:F15"/>
  </mergeCells>
  <phoneticPr fontId="27" type="noConversion"/>
  <pageMargins left="0.69930555555555596" right="0.69930555555555596" top="0.75" bottom="0.75" header="0.3" footer="0.3"/>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XEY46"/>
  <sheetViews>
    <sheetView topLeftCell="A25" workbookViewId="0">
      <selection activeCell="E51" sqref="E51"/>
    </sheetView>
  </sheetViews>
  <sheetFormatPr defaultColWidth="8" defaultRowHeight="13.5"/>
  <cols>
    <col min="1" max="1" width="9" style="81" customWidth="1"/>
    <col min="2" max="2" width="30.125" style="81" customWidth="1"/>
    <col min="3" max="3" width="11.75" style="82" customWidth="1"/>
    <col min="4" max="4" width="11.875" style="82" customWidth="1"/>
    <col min="5" max="5" width="12.125" style="82" customWidth="1"/>
    <col min="6" max="6" width="20.625" style="81" customWidth="1"/>
    <col min="7" max="16379" width="8" style="81"/>
  </cols>
  <sheetData>
    <row r="1" spans="1:6" customFormat="1" ht="36.6" customHeight="1">
      <c r="A1" s="4" t="s">
        <v>26</v>
      </c>
      <c r="B1" s="6"/>
      <c r="C1" s="83" t="s">
        <v>27</v>
      </c>
      <c r="D1" s="84"/>
      <c r="E1" s="84"/>
      <c r="F1" s="6"/>
    </row>
    <row r="2" spans="1:6" customFormat="1" ht="18.95" customHeight="1">
      <c r="A2" s="108" t="s">
        <v>28</v>
      </c>
      <c r="B2" s="109"/>
      <c r="C2" s="110"/>
      <c r="D2" s="110"/>
      <c r="E2" s="110"/>
      <c r="F2" s="109"/>
    </row>
    <row r="3" spans="1:6" customFormat="1" ht="33" customHeight="1">
      <c r="A3" s="111" t="s">
        <v>29</v>
      </c>
      <c r="B3" s="111"/>
      <c r="C3" s="112" t="s">
        <v>30</v>
      </c>
      <c r="D3" s="112"/>
      <c r="E3" s="112"/>
      <c r="F3" s="111" t="s">
        <v>31</v>
      </c>
    </row>
    <row r="4" spans="1:6" customFormat="1" ht="27.95" customHeight="1">
      <c r="A4" s="7" t="s">
        <v>32</v>
      </c>
      <c r="B4" s="7" t="s">
        <v>33</v>
      </c>
      <c r="C4" s="85" t="s">
        <v>34</v>
      </c>
      <c r="D4" s="85" t="s">
        <v>35</v>
      </c>
      <c r="E4" s="85" t="s">
        <v>36</v>
      </c>
      <c r="F4" s="111"/>
    </row>
    <row r="5" spans="1:6" s="80" customFormat="1" ht="27.95" customHeight="1">
      <c r="A5" s="86" t="s">
        <v>37</v>
      </c>
      <c r="B5" s="86" t="s">
        <v>38</v>
      </c>
      <c r="C5" s="87">
        <v>1.6</v>
      </c>
      <c r="D5" s="87">
        <v>1.6</v>
      </c>
      <c r="E5" s="87"/>
      <c r="F5" s="64" t="s">
        <v>39</v>
      </c>
    </row>
    <row r="6" spans="1:6" s="80" customFormat="1" ht="27.95" customHeight="1">
      <c r="A6" s="86" t="s">
        <v>40</v>
      </c>
      <c r="B6" s="86" t="s">
        <v>41</v>
      </c>
      <c r="C6" s="87">
        <v>1.6</v>
      </c>
      <c r="D6" s="87">
        <v>1.6</v>
      </c>
      <c r="E6" s="87"/>
      <c r="F6" s="64" t="s">
        <v>39</v>
      </c>
    </row>
    <row r="7" spans="1:6" s="81" customFormat="1" ht="27.95" customHeight="1">
      <c r="A7" s="88" t="s">
        <v>42</v>
      </c>
      <c r="B7" s="88" t="s">
        <v>39</v>
      </c>
      <c r="C7" s="89">
        <v>1.6</v>
      </c>
      <c r="D7" s="89">
        <v>1.6</v>
      </c>
      <c r="E7" s="89"/>
      <c r="F7" s="64" t="s">
        <v>39</v>
      </c>
    </row>
    <row r="8" spans="1:6" s="81" customFormat="1" ht="27.95" customHeight="1">
      <c r="A8" s="86" t="s">
        <v>43</v>
      </c>
      <c r="B8" s="86" t="s">
        <v>44</v>
      </c>
      <c r="C8" s="87">
        <v>190.69626099999999</v>
      </c>
      <c r="D8" s="87">
        <v>190.69626099999999</v>
      </c>
      <c r="E8" s="89"/>
      <c r="F8" s="64" t="s">
        <v>45</v>
      </c>
    </row>
    <row r="9" spans="1:6" s="81" customFormat="1" ht="27.95" customHeight="1">
      <c r="A9" s="86" t="s">
        <v>46</v>
      </c>
      <c r="B9" s="86" t="s">
        <v>47</v>
      </c>
      <c r="C9" s="87">
        <v>181.73626100000001</v>
      </c>
      <c r="D9" s="87">
        <v>181.73626100000001</v>
      </c>
      <c r="E9" s="89"/>
      <c r="F9" s="64" t="s">
        <v>45</v>
      </c>
    </row>
    <row r="10" spans="1:6" s="81" customFormat="1" ht="27.95" customHeight="1">
      <c r="A10" s="88" t="s">
        <v>48</v>
      </c>
      <c r="B10" s="88" t="s">
        <v>49</v>
      </c>
      <c r="C10" s="89">
        <v>39.916260999999999</v>
      </c>
      <c r="D10" s="89">
        <v>39.916260999999999</v>
      </c>
      <c r="E10" s="89"/>
      <c r="F10" s="64" t="s">
        <v>45</v>
      </c>
    </row>
    <row r="11" spans="1:6" s="81" customFormat="1" ht="27.95" customHeight="1">
      <c r="A11" s="88" t="s">
        <v>50</v>
      </c>
      <c r="B11" s="88" t="s">
        <v>51</v>
      </c>
      <c r="C11" s="89">
        <v>141.82</v>
      </c>
      <c r="D11" s="89">
        <v>141.82</v>
      </c>
      <c r="E11" s="89"/>
      <c r="F11" s="90" t="s">
        <v>52</v>
      </c>
    </row>
    <row r="12" spans="1:6" s="81" customFormat="1" ht="27.95" customHeight="1">
      <c r="A12" s="86" t="s">
        <v>53</v>
      </c>
      <c r="B12" s="86" t="s">
        <v>54</v>
      </c>
      <c r="C12" s="87">
        <v>8.9600000000000009</v>
      </c>
      <c r="D12" s="87">
        <v>8.9600000000000009</v>
      </c>
      <c r="E12" s="89"/>
      <c r="F12" s="91" t="s">
        <v>55</v>
      </c>
    </row>
    <row r="13" spans="1:6" s="81" customFormat="1" ht="27.95" customHeight="1">
      <c r="A13" s="88" t="s">
        <v>56</v>
      </c>
      <c r="B13" s="88" t="s">
        <v>57</v>
      </c>
      <c r="C13" s="89">
        <v>2.52</v>
      </c>
      <c r="D13" s="89">
        <v>2.52</v>
      </c>
      <c r="E13" s="89"/>
      <c r="F13" s="91" t="s">
        <v>58</v>
      </c>
    </row>
    <row r="14" spans="1:6" s="81" customFormat="1" ht="27.95" customHeight="1">
      <c r="A14" s="88" t="s">
        <v>59</v>
      </c>
      <c r="B14" s="88" t="s">
        <v>60</v>
      </c>
      <c r="C14" s="89">
        <v>1.43</v>
      </c>
      <c r="D14" s="89">
        <v>1.43</v>
      </c>
      <c r="E14" s="89"/>
      <c r="F14" s="91" t="s">
        <v>61</v>
      </c>
    </row>
    <row r="15" spans="1:6" s="81" customFormat="1" ht="27.95" customHeight="1">
      <c r="A15" s="88" t="s">
        <v>62</v>
      </c>
      <c r="B15" s="88" t="s">
        <v>63</v>
      </c>
      <c r="C15" s="89">
        <v>5.01</v>
      </c>
      <c r="D15" s="89">
        <v>5.01</v>
      </c>
      <c r="E15" s="89"/>
      <c r="F15" s="91" t="s">
        <v>64</v>
      </c>
    </row>
    <row r="16" spans="1:6" s="80" customFormat="1" ht="27.95" customHeight="1">
      <c r="A16" s="86" t="s">
        <v>65</v>
      </c>
      <c r="B16" s="86" t="s">
        <v>66</v>
      </c>
      <c r="C16" s="87">
        <v>10586.2315</v>
      </c>
      <c r="D16" s="87">
        <v>61.25</v>
      </c>
      <c r="E16" s="87">
        <v>10524.9815</v>
      </c>
      <c r="F16" s="92" t="s">
        <v>67</v>
      </c>
    </row>
    <row r="17" spans="1:6" s="80" customFormat="1" ht="27.95" customHeight="1">
      <c r="A17" s="86" t="s">
        <v>68</v>
      </c>
      <c r="B17" s="86" t="s">
        <v>69</v>
      </c>
      <c r="C17" s="87">
        <v>10524.9815</v>
      </c>
      <c r="D17" s="87"/>
      <c r="E17" s="87">
        <v>10524.9815</v>
      </c>
      <c r="F17" s="63" t="s">
        <v>69</v>
      </c>
    </row>
    <row r="18" spans="1:6" s="81" customFormat="1" ht="27.95" customHeight="1">
      <c r="A18" s="88" t="s">
        <v>70</v>
      </c>
      <c r="B18" s="88" t="s">
        <v>71</v>
      </c>
      <c r="C18" s="89">
        <v>10524.9815</v>
      </c>
      <c r="D18" s="89"/>
      <c r="E18" s="89">
        <v>10524.9815</v>
      </c>
      <c r="F18" s="93" t="s">
        <v>72</v>
      </c>
    </row>
    <row r="19" spans="1:6" s="80" customFormat="1" ht="27.95" customHeight="1">
      <c r="A19" s="86" t="s">
        <v>73</v>
      </c>
      <c r="B19" s="86" t="s">
        <v>74</v>
      </c>
      <c r="C19" s="87">
        <v>61.25</v>
      </c>
      <c r="D19" s="87">
        <v>61.25</v>
      </c>
      <c r="E19" s="87"/>
      <c r="F19" s="92" t="s">
        <v>75</v>
      </c>
    </row>
    <row r="20" spans="1:6" s="81" customFormat="1" ht="27.95" customHeight="1">
      <c r="A20" s="88" t="s">
        <v>76</v>
      </c>
      <c r="B20" s="88" t="s">
        <v>77</v>
      </c>
      <c r="C20" s="89">
        <v>57.2</v>
      </c>
      <c r="D20" s="89">
        <v>57.2</v>
      </c>
      <c r="E20" s="89"/>
      <c r="F20" s="92" t="s">
        <v>78</v>
      </c>
    </row>
    <row r="21" spans="1:6" s="81" customFormat="1" ht="27.95" customHeight="1">
      <c r="A21" s="88" t="s">
        <v>79</v>
      </c>
      <c r="B21" s="88" t="s">
        <v>80</v>
      </c>
      <c r="C21" s="89">
        <v>4.05</v>
      </c>
      <c r="D21" s="89">
        <v>4.05</v>
      </c>
      <c r="E21" s="89"/>
      <c r="F21" s="92" t="s">
        <v>81</v>
      </c>
    </row>
    <row r="22" spans="1:6" s="81" customFormat="1" ht="27.95" customHeight="1">
      <c r="A22" s="86" t="s">
        <v>82</v>
      </c>
      <c r="B22" s="86" t="s">
        <v>83</v>
      </c>
      <c r="C22" s="87">
        <v>17564.494013</v>
      </c>
      <c r="D22" s="87">
        <v>1004.611338</v>
      </c>
      <c r="E22" s="87">
        <v>16559.882675000001</v>
      </c>
      <c r="F22" s="93" t="s">
        <v>83</v>
      </c>
    </row>
    <row r="23" spans="1:6" s="81" customFormat="1" ht="27.95" customHeight="1">
      <c r="A23" s="86" t="s">
        <v>84</v>
      </c>
      <c r="B23" s="86" t="s">
        <v>85</v>
      </c>
      <c r="C23" s="87">
        <v>3149.8511100000001</v>
      </c>
      <c r="D23" s="87">
        <v>1004.611338</v>
      </c>
      <c r="E23" s="87">
        <v>2145.2397719999999</v>
      </c>
      <c r="F23" s="93" t="s">
        <v>85</v>
      </c>
    </row>
    <row r="24" spans="1:6" s="81" customFormat="1" ht="27.95" customHeight="1">
      <c r="A24" s="88" t="s">
        <v>86</v>
      </c>
      <c r="B24" s="88" t="s">
        <v>87</v>
      </c>
      <c r="C24" s="89">
        <v>1555.5311200000001</v>
      </c>
      <c r="D24" s="89">
        <v>1004.611338</v>
      </c>
      <c r="E24" s="89">
        <v>550.91978200000005</v>
      </c>
      <c r="F24" s="93" t="s">
        <v>85</v>
      </c>
    </row>
    <row r="25" spans="1:6" s="81" customFormat="1" ht="27.95" customHeight="1">
      <c r="A25" s="88" t="s">
        <v>88</v>
      </c>
      <c r="B25" s="88" t="s">
        <v>89</v>
      </c>
      <c r="C25" s="89">
        <v>1594.31999</v>
      </c>
      <c r="D25" s="89"/>
      <c r="E25" s="89">
        <v>1594.31999</v>
      </c>
      <c r="F25" s="64" t="s">
        <v>89</v>
      </c>
    </row>
    <row r="26" spans="1:6" s="81" customFormat="1" ht="27.95" customHeight="1">
      <c r="A26" s="86" t="s">
        <v>90</v>
      </c>
      <c r="B26" s="86" t="s">
        <v>91</v>
      </c>
      <c r="C26" s="87">
        <v>79</v>
      </c>
      <c r="D26" s="87"/>
      <c r="E26" s="87">
        <v>79</v>
      </c>
      <c r="F26" s="93" t="s">
        <v>92</v>
      </c>
    </row>
    <row r="27" spans="1:6" s="81" customFormat="1" ht="27.95" customHeight="1">
      <c r="A27" s="88" t="s">
        <v>93</v>
      </c>
      <c r="B27" s="88" t="s">
        <v>94</v>
      </c>
      <c r="C27" s="89">
        <v>79</v>
      </c>
      <c r="D27" s="89"/>
      <c r="E27" s="89">
        <v>79</v>
      </c>
      <c r="F27" s="93" t="s">
        <v>92</v>
      </c>
    </row>
    <row r="28" spans="1:6" s="81" customFormat="1" ht="27.95" customHeight="1">
      <c r="A28" s="86" t="s">
        <v>95</v>
      </c>
      <c r="B28" s="86" t="s">
        <v>96</v>
      </c>
      <c r="C28" s="87">
        <v>12594.727862</v>
      </c>
      <c r="D28" s="87"/>
      <c r="E28" s="87">
        <v>12594.727862</v>
      </c>
      <c r="F28" s="93" t="s">
        <v>97</v>
      </c>
    </row>
    <row r="29" spans="1:6" s="81" customFormat="1" ht="27.95" customHeight="1">
      <c r="A29" s="88" t="s">
        <v>98</v>
      </c>
      <c r="B29" s="88" t="s">
        <v>97</v>
      </c>
      <c r="C29" s="89">
        <v>1557.666125</v>
      </c>
      <c r="D29" s="89"/>
      <c r="E29" s="89">
        <v>1557.666125</v>
      </c>
      <c r="F29" s="64" t="s">
        <v>97</v>
      </c>
    </row>
    <row r="30" spans="1:6" s="81" customFormat="1" ht="27.95" customHeight="1">
      <c r="A30" s="88" t="s">
        <v>99</v>
      </c>
      <c r="B30" s="88" t="s">
        <v>100</v>
      </c>
      <c r="C30" s="89">
        <v>11037.061737</v>
      </c>
      <c r="D30" s="89"/>
      <c r="E30" s="89">
        <v>11037.061737</v>
      </c>
      <c r="F30" s="64" t="s">
        <v>100</v>
      </c>
    </row>
    <row r="31" spans="1:6" s="81" customFormat="1" ht="27.95" customHeight="1">
      <c r="A31" s="86" t="s">
        <v>101</v>
      </c>
      <c r="B31" s="86" t="s">
        <v>102</v>
      </c>
      <c r="C31" s="87">
        <v>238.247072</v>
      </c>
      <c r="D31" s="87"/>
      <c r="E31" s="87">
        <v>238.247072</v>
      </c>
      <c r="F31" s="93" t="s">
        <v>103</v>
      </c>
    </row>
    <row r="32" spans="1:6" s="81" customFormat="1" ht="27.95" customHeight="1">
      <c r="A32" s="88" t="s">
        <v>104</v>
      </c>
      <c r="B32" s="88" t="s">
        <v>105</v>
      </c>
      <c r="C32" s="89">
        <v>238.247072</v>
      </c>
      <c r="D32" s="89"/>
      <c r="E32" s="89">
        <v>238.247072</v>
      </c>
      <c r="F32" s="93" t="s">
        <v>103</v>
      </c>
    </row>
    <row r="33" spans="1:6" s="81" customFormat="1" ht="27.95" customHeight="1">
      <c r="A33" s="86" t="s">
        <v>106</v>
      </c>
      <c r="B33" s="86" t="s">
        <v>107</v>
      </c>
      <c r="C33" s="87">
        <v>1423.0679689999999</v>
      </c>
      <c r="D33" s="87"/>
      <c r="E33" s="87">
        <v>1423.0679689999999</v>
      </c>
      <c r="F33" s="93" t="s">
        <v>108</v>
      </c>
    </row>
    <row r="34" spans="1:6" s="81" customFormat="1" ht="27.95" customHeight="1">
      <c r="A34" s="88" t="s">
        <v>109</v>
      </c>
      <c r="B34" s="88" t="s">
        <v>110</v>
      </c>
      <c r="C34" s="89">
        <v>1423.0679689999999</v>
      </c>
      <c r="D34" s="89"/>
      <c r="E34" s="89">
        <v>1423.0679689999999</v>
      </c>
      <c r="F34" s="93" t="s">
        <v>108</v>
      </c>
    </row>
    <row r="35" spans="1:6" s="81" customFormat="1" ht="27.95" customHeight="1">
      <c r="A35" s="86" t="s">
        <v>111</v>
      </c>
      <c r="B35" s="86" t="s">
        <v>112</v>
      </c>
      <c r="C35" s="87">
        <v>79.599999999999994</v>
      </c>
      <c r="D35" s="87"/>
      <c r="E35" s="87">
        <v>79.599999999999994</v>
      </c>
      <c r="F35" s="64" t="s">
        <v>113</v>
      </c>
    </row>
    <row r="36" spans="1:6" s="81" customFormat="1" ht="27.95" customHeight="1">
      <c r="A36" s="88" t="s">
        <v>114</v>
      </c>
      <c r="B36" s="88" t="s">
        <v>113</v>
      </c>
      <c r="C36" s="89">
        <v>79.599999999999994</v>
      </c>
      <c r="D36" s="89"/>
      <c r="E36" s="89">
        <v>79.599999999999994</v>
      </c>
      <c r="F36" s="64" t="s">
        <v>113</v>
      </c>
    </row>
    <row r="37" spans="1:6" s="81" customFormat="1" ht="27.95" customHeight="1">
      <c r="A37" s="86" t="s">
        <v>115</v>
      </c>
      <c r="B37" s="86" t="s">
        <v>116</v>
      </c>
      <c r="C37" s="87">
        <v>838.05659200000002</v>
      </c>
      <c r="D37" s="87">
        <v>80.59</v>
      </c>
      <c r="E37" s="87">
        <v>757.46659199999999</v>
      </c>
      <c r="F37" s="63" t="s">
        <v>116</v>
      </c>
    </row>
    <row r="38" spans="1:6" s="81" customFormat="1" ht="27.95" customHeight="1">
      <c r="A38" s="86" t="s">
        <v>117</v>
      </c>
      <c r="B38" s="86" t="s">
        <v>118</v>
      </c>
      <c r="C38" s="87">
        <v>13.772600000000001</v>
      </c>
      <c r="D38" s="87"/>
      <c r="E38" s="87">
        <v>13.772600000000001</v>
      </c>
      <c r="F38" s="64" t="s">
        <v>119</v>
      </c>
    </row>
    <row r="39" spans="1:6" s="81" customFormat="1" ht="27.95" customHeight="1">
      <c r="A39" s="88" t="s">
        <v>120</v>
      </c>
      <c r="B39" s="88" t="s">
        <v>119</v>
      </c>
      <c r="C39" s="89">
        <v>13.772600000000001</v>
      </c>
      <c r="D39" s="89"/>
      <c r="E39" s="89">
        <v>13.772600000000001</v>
      </c>
      <c r="F39" s="64" t="s">
        <v>119</v>
      </c>
    </row>
    <row r="40" spans="1:6" s="81" customFormat="1" ht="27.95" customHeight="1">
      <c r="A40" s="86" t="s">
        <v>121</v>
      </c>
      <c r="B40" s="86" t="s">
        <v>122</v>
      </c>
      <c r="C40" s="87">
        <v>90.06</v>
      </c>
      <c r="D40" s="87">
        <v>80.59</v>
      </c>
      <c r="E40" s="87">
        <v>9.4700000000000006</v>
      </c>
      <c r="F40" s="93" t="s">
        <v>123</v>
      </c>
    </row>
    <row r="41" spans="1:6" s="81" customFormat="1" ht="27.95" customHeight="1">
      <c r="A41" s="88" t="s">
        <v>124</v>
      </c>
      <c r="B41" s="88" t="s">
        <v>125</v>
      </c>
      <c r="C41" s="89">
        <v>80.59</v>
      </c>
      <c r="D41" s="89">
        <v>80.59</v>
      </c>
      <c r="E41" s="89"/>
      <c r="F41" s="93" t="s">
        <v>126</v>
      </c>
    </row>
    <row r="42" spans="1:6" s="81" customFormat="1" ht="27.95" customHeight="1">
      <c r="A42" s="88" t="s">
        <v>127</v>
      </c>
      <c r="B42" s="88" t="s">
        <v>128</v>
      </c>
      <c r="C42" s="89">
        <v>9.4700000000000006</v>
      </c>
      <c r="D42" s="89"/>
      <c r="E42" s="89">
        <v>9.4700000000000006</v>
      </c>
      <c r="F42" s="93" t="s">
        <v>129</v>
      </c>
    </row>
    <row r="43" spans="1:6" s="81" customFormat="1" ht="27.95" customHeight="1">
      <c r="A43" s="86" t="s">
        <v>130</v>
      </c>
      <c r="B43" s="86" t="s">
        <v>131</v>
      </c>
      <c r="C43" s="87">
        <v>734.22399199999995</v>
      </c>
      <c r="D43" s="87"/>
      <c r="E43" s="87">
        <v>734.22399199999995</v>
      </c>
      <c r="F43" s="64" t="s">
        <v>132</v>
      </c>
    </row>
    <row r="44" spans="1:6" s="81" customFormat="1" ht="27.95" customHeight="1">
      <c r="A44" s="88" t="s">
        <v>133</v>
      </c>
      <c r="B44" s="88" t="s">
        <v>132</v>
      </c>
      <c r="C44" s="89">
        <v>734.22399199999995</v>
      </c>
      <c r="D44" s="89"/>
      <c r="E44" s="89">
        <v>734.22399199999995</v>
      </c>
      <c r="F44" s="64" t="s">
        <v>132</v>
      </c>
    </row>
    <row r="45" spans="1:6" customFormat="1" ht="27.95" customHeight="1">
      <c r="A45" s="54" t="s">
        <v>8</v>
      </c>
      <c r="B45" s="74" t="s">
        <v>21</v>
      </c>
      <c r="C45" s="94">
        <f>C5+C8+C16+C22+C37</f>
        <v>29181.078366000002</v>
      </c>
      <c r="D45" s="94">
        <f>D5+D8+D16+D22+D37</f>
        <v>1338.747599</v>
      </c>
      <c r="E45" s="94">
        <f>E5+E8+E16+E22+E37</f>
        <v>27842.330766999999</v>
      </c>
      <c r="F45" s="91"/>
    </row>
    <row r="46" spans="1:6" customFormat="1">
      <c r="A46" s="113" t="s">
        <v>134</v>
      </c>
      <c r="B46" s="113"/>
      <c r="C46" s="113"/>
      <c r="D46" s="113"/>
      <c r="E46" s="113"/>
      <c r="F46" s="113"/>
    </row>
  </sheetData>
  <mergeCells count="5">
    <mergeCell ref="A2:F2"/>
    <mergeCell ref="A3:B3"/>
    <mergeCell ref="C3:E3"/>
    <mergeCell ref="A46:F46"/>
    <mergeCell ref="F3:F4"/>
  </mergeCells>
  <phoneticPr fontId="27" type="noConversion"/>
  <pageMargins left="0.59027777777777801" right="0.156944444444444" top="0.75138888888888899" bottom="0.75138888888888899" header="0.29861111111111099" footer="0.29861111111111099"/>
  <pageSetup paperSize="9" orientation="portrait" verticalDpi="300"/>
</worksheet>
</file>

<file path=xl/worksheets/sheet3.xml><?xml version="1.0" encoding="utf-8"?>
<worksheet xmlns="http://schemas.openxmlformats.org/spreadsheetml/2006/main" xmlns:r="http://schemas.openxmlformats.org/officeDocument/2006/relationships">
  <dimension ref="A1:F48"/>
  <sheetViews>
    <sheetView topLeftCell="A36" workbookViewId="0">
      <selection activeCell="F35" sqref="F35"/>
    </sheetView>
  </sheetViews>
  <sheetFormatPr defaultColWidth="9" defaultRowHeight="13.5"/>
  <cols>
    <col min="1" max="1" width="8.125" customWidth="1"/>
    <col min="2" max="2" width="23.25" customWidth="1"/>
    <col min="3" max="3" width="8.875" customWidth="1"/>
    <col min="4" max="4" width="10.125" customWidth="1"/>
    <col min="5" max="5" width="9.75" customWidth="1"/>
    <col min="6" max="6" width="27.25" customWidth="1"/>
    <col min="7" max="7" width="10.375"/>
  </cols>
  <sheetData>
    <row r="1" spans="1:6" ht="24" customHeight="1">
      <c r="A1" s="4" t="s">
        <v>135</v>
      </c>
      <c r="C1" s="38" t="s">
        <v>136</v>
      </c>
    </row>
    <row r="2" spans="1:6" ht="15.95" customHeight="1">
      <c r="A2" s="72"/>
      <c r="E2" s="109" t="s">
        <v>3</v>
      </c>
      <c r="F2" s="109"/>
    </row>
    <row r="3" spans="1:6" ht="21" customHeight="1">
      <c r="A3" s="111" t="s">
        <v>137</v>
      </c>
      <c r="B3" s="111"/>
      <c r="C3" s="111" t="s">
        <v>138</v>
      </c>
      <c r="D3" s="111"/>
      <c r="E3" s="111"/>
      <c r="F3" s="111" t="s">
        <v>31</v>
      </c>
    </row>
    <row r="4" spans="1:6" ht="21" customHeight="1">
      <c r="A4" s="7" t="s">
        <v>32</v>
      </c>
      <c r="B4" s="7" t="s">
        <v>33</v>
      </c>
      <c r="C4" s="73" t="s">
        <v>8</v>
      </c>
      <c r="D4" s="7" t="s">
        <v>139</v>
      </c>
      <c r="E4" s="7" t="s">
        <v>140</v>
      </c>
      <c r="F4" s="115"/>
    </row>
    <row r="5" spans="1:6" ht="15.95" customHeight="1">
      <c r="A5" s="54">
        <v>301</v>
      </c>
      <c r="B5" s="74" t="s">
        <v>141</v>
      </c>
      <c r="C5" s="54">
        <f>D5+E5</f>
        <v>1044.51</v>
      </c>
      <c r="D5" s="75">
        <f>D6+D7+D8+D9+D10+D11+D12+D13</f>
        <v>1044.51</v>
      </c>
      <c r="E5" s="74">
        <v>0</v>
      </c>
      <c r="F5" s="54"/>
    </row>
    <row r="6" spans="1:6" ht="15.95" customHeight="1">
      <c r="A6" s="7">
        <v>30101</v>
      </c>
      <c r="B6" s="76" t="s">
        <v>142</v>
      </c>
      <c r="C6" s="7">
        <f t="shared" ref="C6:C46" si="0">D6+E6</f>
        <v>241.95</v>
      </c>
      <c r="D6" s="77">
        <v>241.95</v>
      </c>
      <c r="E6" s="76">
        <v>0</v>
      </c>
      <c r="F6" s="7" t="s">
        <v>142</v>
      </c>
    </row>
    <row r="7" spans="1:6" ht="15.95" customHeight="1">
      <c r="A7" s="7">
        <v>30102</v>
      </c>
      <c r="B7" s="76" t="s">
        <v>143</v>
      </c>
      <c r="C7" s="7">
        <f t="shared" si="0"/>
        <v>558.67999999999995</v>
      </c>
      <c r="D7" s="77">
        <v>558.67999999999995</v>
      </c>
      <c r="E7" s="76">
        <v>0</v>
      </c>
      <c r="F7" s="7" t="s">
        <v>144</v>
      </c>
    </row>
    <row r="8" spans="1:6" ht="15.95" customHeight="1">
      <c r="A8" s="7">
        <v>30103</v>
      </c>
      <c r="B8" s="76" t="s">
        <v>145</v>
      </c>
      <c r="C8" s="7">
        <f t="shared" si="0"/>
        <v>0</v>
      </c>
      <c r="D8" s="77"/>
      <c r="E8" s="76">
        <v>0</v>
      </c>
      <c r="F8" s="7"/>
    </row>
    <row r="9" spans="1:6" ht="15.95" customHeight="1">
      <c r="A9" s="7">
        <v>30104</v>
      </c>
      <c r="B9" s="76" t="s">
        <v>146</v>
      </c>
      <c r="C9" s="7">
        <f t="shared" si="0"/>
        <v>66.63</v>
      </c>
      <c r="D9" s="77">
        <v>66.63</v>
      </c>
      <c r="E9" s="76">
        <v>0</v>
      </c>
      <c r="F9" s="78" t="s">
        <v>147</v>
      </c>
    </row>
    <row r="10" spans="1:6" ht="15.95" customHeight="1">
      <c r="A10" s="7">
        <v>30106</v>
      </c>
      <c r="B10" s="76" t="s">
        <v>148</v>
      </c>
      <c r="C10" s="7">
        <f t="shared" si="0"/>
        <v>35.43</v>
      </c>
      <c r="D10" s="77">
        <v>35.43</v>
      </c>
      <c r="E10" s="76">
        <v>0</v>
      </c>
      <c r="F10" s="7" t="s">
        <v>149</v>
      </c>
    </row>
    <row r="11" spans="1:6" ht="15.95" customHeight="1">
      <c r="A11" s="7">
        <v>30108</v>
      </c>
      <c r="B11" s="76" t="s">
        <v>150</v>
      </c>
      <c r="C11" s="7">
        <f t="shared" si="0"/>
        <v>141.82</v>
      </c>
      <c r="D11" s="77">
        <v>141.82</v>
      </c>
      <c r="E11" s="76">
        <v>0</v>
      </c>
      <c r="F11" s="78" t="s">
        <v>151</v>
      </c>
    </row>
    <row r="12" spans="1:6" ht="15.95" customHeight="1">
      <c r="A12" s="7">
        <v>30109</v>
      </c>
      <c r="B12" s="76" t="s">
        <v>152</v>
      </c>
      <c r="C12" s="7">
        <f t="shared" si="0"/>
        <v>0</v>
      </c>
      <c r="D12" s="77">
        <v>0</v>
      </c>
      <c r="E12" s="76">
        <v>0</v>
      </c>
      <c r="F12" s="7" t="s">
        <v>153</v>
      </c>
    </row>
    <row r="13" spans="1:6" ht="15.95" customHeight="1">
      <c r="A13" s="7">
        <v>30199</v>
      </c>
      <c r="B13" s="76" t="s">
        <v>154</v>
      </c>
      <c r="C13" s="7">
        <f t="shared" si="0"/>
        <v>0</v>
      </c>
      <c r="D13" s="77"/>
      <c r="E13" s="76">
        <v>0</v>
      </c>
      <c r="F13" s="79" t="s">
        <v>155</v>
      </c>
    </row>
    <row r="14" spans="1:6" ht="15.95" customHeight="1">
      <c r="A14" s="54">
        <v>302</v>
      </c>
      <c r="B14" s="54" t="s">
        <v>156</v>
      </c>
      <c r="C14" s="54">
        <f t="shared" si="0"/>
        <v>203.07</v>
      </c>
      <c r="D14" s="54">
        <v>0</v>
      </c>
      <c r="E14" s="74">
        <f>E15+E16+E17+E18+E19+E20+E21+E22+E23+E24+E25+E26+E27+E28+E29+E30+E31+E32+E33+E34+E35+E36+E38+E39+E40+E41</f>
        <v>203.07</v>
      </c>
      <c r="F14" s="54"/>
    </row>
    <row r="15" spans="1:6" ht="15.95" customHeight="1">
      <c r="A15" s="7">
        <v>30201</v>
      </c>
      <c r="B15" s="76" t="s">
        <v>157</v>
      </c>
      <c r="C15" s="7">
        <f t="shared" si="0"/>
        <v>23.62</v>
      </c>
      <c r="D15" s="77">
        <v>0</v>
      </c>
      <c r="E15" s="76">
        <v>23.62</v>
      </c>
      <c r="F15" s="7" t="s">
        <v>157</v>
      </c>
    </row>
    <row r="16" spans="1:6" ht="15.95" customHeight="1">
      <c r="A16" s="7">
        <v>30202</v>
      </c>
      <c r="B16" s="76" t="s">
        <v>158</v>
      </c>
      <c r="C16" s="7">
        <f t="shared" si="0"/>
        <v>0</v>
      </c>
      <c r="D16" s="7">
        <v>0</v>
      </c>
      <c r="E16" s="76"/>
      <c r="F16" s="7"/>
    </row>
    <row r="17" spans="1:6" ht="15.95" customHeight="1">
      <c r="A17" s="7">
        <v>30203</v>
      </c>
      <c r="B17" s="76" t="s">
        <v>159</v>
      </c>
      <c r="C17" s="7">
        <f t="shared" si="0"/>
        <v>0</v>
      </c>
      <c r="D17" s="77">
        <v>0</v>
      </c>
      <c r="E17" s="76">
        <v>0</v>
      </c>
      <c r="F17" s="7"/>
    </row>
    <row r="18" spans="1:6" ht="15.95" customHeight="1">
      <c r="A18" s="7">
        <v>30204</v>
      </c>
      <c r="B18" s="76" t="s">
        <v>160</v>
      </c>
      <c r="C18" s="7">
        <f t="shared" si="0"/>
        <v>0</v>
      </c>
      <c r="D18" s="77">
        <v>0</v>
      </c>
      <c r="E18" s="76">
        <v>0</v>
      </c>
      <c r="F18" s="7"/>
    </row>
    <row r="19" spans="1:6" ht="15.95" customHeight="1">
      <c r="A19" s="7">
        <v>30205</v>
      </c>
      <c r="B19" s="76" t="s">
        <v>161</v>
      </c>
      <c r="C19" s="7">
        <f t="shared" si="0"/>
        <v>0</v>
      </c>
      <c r="D19" s="7">
        <v>0</v>
      </c>
      <c r="E19" s="76">
        <v>0</v>
      </c>
      <c r="F19" s="7"/>
    </row>
    <row r="20" spans="1:6" ht="15.95" customHeight="1">
      <c r="A20" s="7">
        <v>30206</v>
      </c>
      <c r="B20" s="76" t="s">
        <v>162</v>
      </c>
      <c r="C20" s="7">
        <f t="shared" si="0"/>
        <v>10.08</v>
      </c>
      <c r="D20" s="77">
        <v>0</v>
      </c>
      <c r="E20" s="76">
        <v>10.08</v>
      </c>
      <c r="F20" s="7" t="s">
        <v>163</v>
      </c>
    </row>
    <row r="21" spans="1:6" ht="15.95" customHeight="1">
      <c r="A21" s="7">
        <v>30207</v>
      </c>
      <c r="B21" s="76" t="s">
        <v>164</v>
      </c>
      <c r="C21" s="7">
        <f t="shared" si="0"/>
        <v>11.28</v>
      </c>
      <c r="D21" s="77">
        <v>0</v>
      </c>
      <c r="E21" s="76">
        <v>11.28</v>
      </c>
      <c r="F21" s="7" t="s">
        <v>165</v>
      </c>
    </row>
    <row r="22" spans="1:6" ht="15.95" customHeight="1">
      <c r="A22" s="7">
        <v>30208</v>
      </c>
      <c r="B22" s="76" t="s">
        <v>166</v>
      </c>
      <c r="C22" s="7">
        <f t="shared" si="0"/>
        <v>0</v>
      </c>
      <c r="D22" s="7">
        <v>0</v>
      </c>
      <c r="E22" s="76">
        <v>0</v>
      </c>
      <c r="F22" s="7"/>
    </row>
    <row r="23" spans="1:6" ht="15.95" customHeight="1">
      <c r="A23" s="7">
        <v>30209</v>
      </c>
      <c r="B23" s="76" t="s">
        <v>167</v>
      </c>
      <c r="C23" s="7">
        <f t="shared" si="0"/>
        <v>0</v>
      </c>
      <c r="D23" s="77">
        <v>0</v>
      </c>
      <c r="E23" s="76">
        <v>0</v>
      </c>
      <c r="F23" s="7"/>
    </row>
    <row r="24" spans="1:6" ht="15.95" customHeight="1">
      <c r="A24" s="7">
        <v>30211</v>
      </c>
      <c r="B24" s="76" t="s">
        <v>168</v>
      </c>
      <c r="C24" s="7">
        <f t="shared" si="0"/>
        <v>97.86</v>
      </c>
      <c r="D24" s="77">
        <v>0</v>
      </c>
      <c r="E24" s="76">
        <v>97.86</v>
      </c>
      <c r="F24" s="7" t="s">
        <v>169</v>
      </c>
    </row>
    <row r="25" spans="1:6" ht="15.95" customHeight="1">
      <c r="A25" s="7">
        <v>30212</v>
      </c>
      <c r="B25" s="76" t="s">
        <v>170</v>
      </c>
      <c r="C25" s="7">
        <f t="shared" si="0"/>
        <v>3.26</v>
      </c>
      <c r="D25" s="7">
        <v>0</v>
      </c>
      <c r="E25" s="76">
        <v>3.26</v>
      </c>
      <c r="F25" s="7" t="s">
        <v>171</v>
      </c>
    </row>
    <row r="26" spans="1:6" ht="15.95" customHeight="1">
      <c r="A26" s="7">
        <v>30213</v>
      </c>
      <c r="B26" s="76" t="s">
        <v>172</v>
      </c>
      <c r="C26" s="7">
        <f t="shared" si="0"/>
        <v>0</v>
      </c>
      <c r="D26" s="77">
        <v>0</v>
      </c>
      <c r="E26" s="76">
        <v>0</v>
      </c>
      <c r="F26" s="7"/>
    </row>
    <row r="27" spans="1:6" ht="15.95" customHeight="1">
      <c r="A27" s="7">
        <v>30214</v>
      </c>
      <c r="B27" s="76" t="s">
        <v>173</v>
      </c>
      <c r="C27" s="7">
        <f t="shared" si="0"/>
        <v>0</v>
      </c>
      <c r="D27" s="77">
        <v>0</v>
      </c>
      <c r="E27" s="76">
        <v>0</v>
      </c>
      <c r="F27" s="7"/>
    </row>
    <row r="28" spans="1:6" ht="15.95" customHeight="1">
      <c r="A28" s="7">
        <v>30215</v>
      </c>
      <c r="B28" s="76" t="s">
        <v>174</v>
      </c>
      <c r="C28" s="7">
        <f t="shared" si="0"/>
        <v>0</v>
      </c>
      <c r="D28" s="7">
        <v>0</v>
      </c>
      <c r="E28" s="76"/>
      <c r="F28" s="7"/>
    </row>
    <row r="29" spans="1:6" ht="15.95" customHeight="1">
      <c r="A29" s="7">
        <v>30216</v>
      </c>
      <c r="B29" s="76" t="s">
        <v>175</v>
      </c>
      <c r="C29" s="7">
        <f t="shared" si="0"/>
        <v>3.86</v>
      </c>
      <c r="D29" s="77">
        <v>0</v>
      </c>
      <c r="E29" s="76">
        <v>3.86</v>
      </c>
      <c r="F29" s="7" t="s">
        <v>176</v>
      </c>
    </row>
    <row r="30" spans="1:6" ht="15.95" customHeight="1">
      <c r="A30" s="7">
        <v>30217</v>
      </c>
      <c r="B30" s="76" t="s">
        <v>177</v>
      </c>
      <c r="C30" s="7">
        <f t="shared" si="0"/>
        <v>2.13</v>
      </c>
      <c r="D30" s="77">
        <v>0</v>
      </c>
      <c r="E30" s="76">
        <v>2.13</v>
      </c>
      <c r="F30" s="7" t="s">
        <v>177</v>
      </c>
    </row>
    <row r="31" spans="1:6" ht="15.95" customHeight="1">
      <c r="A31" s="7">
        <v>30218</v>
      </c>
      <c r="B31" s="76" t="s">
        <v>178</v>
      </c>
      <c r="C31" s="7">
        <f t="shared" si="0"/>
        <v>0</v>
      </c>
      <c r="D31" s="7">
        <v>0</v>
      </c>
      <c r="E31" s="76">
        <v>0</v>
      </c>
      <c r="F31" s="7"/>
    </row>
    <row r="32" spans="1:6" ht="15.95" customHeight="1">
      <c r="A32" s="7">
        <v>30224</v>
      </c>
      <c r="B32" s="76" t="s">
        <v>179</v>
      </c>
      <c r="C32" s="7">
        <f t="shared" si="0"/>
        <v>0</v>
      </c>
      <c r="D32" s="77">
        <v>0</v>
      </c>
      <c r="E32" s="76">
        <v>0</v>
      </c>
      <c r="F32" s="7"/>
    </row>
    <row r="33" spans="1:6" ht="15.95" customHeight="1">
      <c r="A33" s="7">
        <v>30225</v>
      </c>
      <c r="B33" s="76" t="s">
        <v>180</v>
      </c>
      <c r="C33" s="7">
        <f t="shared" si="0"/>
        <v>0</v>
      </c>
      <c r="D33" s="77">
        <v>0</v>
      </c>
      <c r="E33" s="76">
        <v>0</v>
      </c>
      <c r="F33" s="7"/>
    </row>
    <row r="34" spans="1:6" ht="15.95" customHeight="1">
      <c r="A34" s="7">
        <v>30226</v>
      </c>
      <c r="B34" s="76" t="s">
        <v>181</v>
      </c>
      <c r="C34" s="7">
        <f t="shared" si="0"/>
        <v>0</v>
      </c>
      <c r="D34" s="7">
        <v>0</v>
      </c>
      <c r="E34" s="76"/>
      <c r="F34" s="7"/>
    </row>
    <row r="35" spans="1:6" ht="15.95" customHeight="1">
      <c r="A35" s="7">
        <v>30227</v>
      </c>
      <c r="B35" s="76" t="s">
        <v>182</v>
      </c>
      <c r="C35" s="7">
        <f t="shared" si="0"/>
        <v>1.6</v>
      </c>
      <c r="D35" s="77">
        <v>0</v>
      </c>
      <c r="E35" s="76">
        <v>1.6</v>
      </c>
      <c r="F35" s="7" t="s">
        <v>182</v>
      </c>
    </row>
    <row r="36" spans="1:6" ht="15.95" customHeight="1">
      <c r="A36" s="7">
        <v>30228</v>
      </c>
      <c r="B36" s="76" t="s">
        <v>183</v>
      </c>
      <c r="C36" s="7">
        <f t="shared" si="0"/>
        <v>0</v>
      </c>
      <c r="D36" s="77">
        <v>0</v>
      </c>
      <c r="E36" s="76"/>
      <c r="F36" s="7" t="s">
        <v>184</v>
      </c>
    </row>
    <row r="37" spans="1:6" ht="15.95" customHeight="1">
      <c r="A37" s="7">
        <v>30229</v>
      </c>
      <c r="B37" s="76" t="s">
        <v>185</v>
      </c>
      <c r="C37" s="7">
        <f t="shared" si="0"/>
        <v>0</v>
      </c>
      <c r="D37" s="7">
        <v>0</v>
      </c>
      <c r="E37" s="76">
        <v>0</v>
      </c>
      <c r="F37" s="7"/>
    </row>
    <row r="38" spans="1:6" ht="15.95" customHeight="1">
      <c r="A38" s="7">
        <v>30231</v>
      </c>
      <c r="B38" s="76" t="s">
        <v>186</v>
      </c>
      <c r="C38" s="7">
        <f t="shared" si="0"/>
        <v>15.99</v>
      </c>
      <c r="D38" s="77">
        <v>0</v>
      </c>
      <c r="E38" s="76">
        <v>15.99</v>
      </c>
      <c r="F38" s="7" t="s">
        <v>187</v>
      </c>
    </row>
    <row r="39" spans="1:6" ht="15.95" customHeight="1">
      <c r="A39" s="7">
        <v>30239</v>
      </c>
      <c r="B39" s="76" t="s">
        <v>188</v>
      </c>
      <c r="C39" s="7">
        <f t="shared" si="0"/>
        <v>0</v>
      </c>
      <c r="D39" s="77">
        <v>0</v>
      </c>
      <c r="E39" s="76">
        <v>0</v>
      </c>
      <c r="F39" s="7"/>
    </row>
    <row r="40" spans="1:6" ht="15.95" customHeight="1">
      <c r="A40" s="7">
        <v>30240</v>
      </c>
      <c r="B40" s="76" t="s">
        <v>189</v>
      </c>
      <c r="C40" s="7">
        <f t="shared" si="0"/>
        <v>0</v>
      </c>
      <c r="D40" s="7">
        <v>0</v>
      </c>
      <c r="E40" s="76">
        <v>0</v>
      </c>
      <c r="F40" s="7"/>
    </row>
    <row r="41" spans="1:6" ht="15.95" customHeight="1">
      <c r="A41" s="7">
        <v>30299</v>
      </c>
      <c r="B41" s="76" t="s">
        <v>190</v>
      </c>
      <c r="C41" s="7">
        <f t="shared" si="0"/>
        <v>33.39</v>
      </c>
      <c r="D41" s="77">
        <v>0</v>
      </c>
      <c r="E41" s="76">
        <v>33.39</v>
      </c>
      <c r="F41" s="79" t="s">
        <v>191</v>
      </c>
    </row>
    <row r="42" spans="1:6" ht="15.95" customHeight="1">
      <c r="A42" s="54">
        <v>303</v>
      </c>
      <c r="B42" s="54" t="s">
        <v>192</v>
      </c>
      <c r="C42" s="54">
        <f t="shared" si="0"/>
        <v>91.17</v>
      </c>
      <c r="D42" s="54">
        <f>D43+D44+D45+D46</f>
        <v>91.17</v>
      </c>
      <c r="E42" s="74">
        <f>E43+E44+E45+E46</f>
        <v>0</v>
      </c>
      <c r="F42" s="54"/>
    </row>
    <row r="43" spans="1:6" ht="15.95" customHeight="1">
      <c r="A43" s="7">
        <v>30302</v>
      </c>
      <c r="B43" s="7" t="s">
        <v>193</v>
      </c>
      <c r="C43" s="7">
        <f t="shared" si="0"/>
        <v>0</v>
      </c>
      <c r="D43" s="7"/>
      <c r="E43" s="76">
        <v>0</v>
      </c>
      <c r="F43" s="78"/>
    </row>
    <row r="44" spans="1:6" ht="15.95" customHeight="1">
      <c r="A44" s="7">
        <v>30307</v>
      </c>
      <c r="B44" s="7" t="s">
        <v>194</v>
      </c>
      <c r="C44" s="7">
        <f t="shared" si="0"/>
        <v>0</v>
      </c>
      <c r="D44" s="7"/>
      <c r="E44" s="76">
        <v>0</v>
      </c>
      <c r="F44" s="79"/>
    </row>
    <row r="45" spans="1:6" ht="15.95" customHeight="1">
      <c r="A45" s="7">
        <v>30311</v>
      </c>
      <c r="B45" s="7" t="s">
        <v>195</v>
      </c>
      <c r="C45" s="7">
        <f t="shared" si="0"/>
        <v>80.59</v>
      </c>
      <c r="D45" s="7">
        <v>80.59</v>
      </c>
      <c r="E45" s="76">
        <v>0</v>
      </c>
      <c r="F45" s="7" t="s">
        <v>196</v>
      </c>
    </row>
    <row r="46" spans="1:6" ht="15.95" customHeight="1">
      <c r="A46" s="7">
        <v>30399</v>
      </c>
      <c r="B46" s="7" t="s">
        <v>197</v>
      </c>
      <c r="C46" s="7">
        <f t="shared" si="0"/>
        <v>10.58</v>
      </c>
      <c r="D46" s="7">
        <v>10.58</v>
      </c>
      <c r="E46" s="76">
        <v>0</v>
      </c>
      <c r="F46" s="79" t="s">
        <v>198</v>
      </c>
    </row>
    <row r="47" spans="1:6" ht="15.95" customHeight="1">
      <c r="A47" s="114" t="s">
        <v>8</v>
      </c>
      <c r="B47" s="114"/>
      <c r="C47" s="54">
        <f>C5+C14+C42</f>
        <v>1338.75</v>
      </c>
      <c r="D47" s="54">
        <f>D5+D14+D42</f>
        <v>1135.68</v>
      </c>
      <c r="E47" s="74">
        <f>E5+E14+E42</f>
        <v>203.07</v>
      </c>
      <c r="F47" s="54"/>
    </row>
    <row r="48" spans="1:6">
      <c r="A48" s="113" t="s">
        <v>199</v>
      </c>
      <c r="B48" s="113"/>
      <c r="C48" s="113"/>
      <c r="D48" s="113"/>
      <c r="E48" s="113"/>
      <c r="F48" s="113"/>
    </row>
  </sheetData>
  <mergeCells count="6">
    <mergeCell ref="E2:F2"/>
    <mergeCell ref="A3:B3"/>
    <mergeCell ref="C3:E3"/>
    <mergeCell ref="A47:B47"/>
    <mergeCell ref="A48:F48"/>
    <mergeCell ref="F3:F4"/>
  </mergeCells>
  <phoneticPr fontId="27" type="noConversion"/>
  <pageMargins left="0.69930555555555596" right="0.47152777777777799" top="0.51180555555555596" bottom="0.27500000000000002" header="0.43263888888888902"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dimension ref="A1:L11"/>
  <sheetViews>
    <sheetView workbookViewId="0">
      <selection activeCell="F6" sqref="F6"/>
    </sheetView>
  </sheetViews>
  <sheetFormatPr defaultColWidth="9" defaultRowHeight="13.5"/>
  <cols>
    <col min="1" max="1" width="11.75" customWidth="1"/>
    <col min="6" max="6" width="12.25" customWidth="1"/>
    <col min="12" max="12" width="10.875" customWidth="1"/>
  </cols>
  <sheetData>
    <row r="1" spans="1:12" ht="30" customHeight="1">
      <c r="A1" s="4" t="s">
        <v>200</v>
      </c>
      <c r="B1" s="116" t="s">
        <v>201</v>
      </c>
      <c r="C1" s="116"/>
      <c r="D1" s="116"/>
      <c r="E1" s="116"/>
      <c r="F1" s="116"/>
      <c r="G1" s="116"/>
      <c r="H1" s="116"/>
      <c r="I1" s="116"/>
      <c r="J1" s="116"/>
      <c r="K1" s="116"/>
      <c r="L1" s="116"/>
    </row>
    <row r="2" spans="1:12" ht="20.45" customHeight="1">
      <c r="A2" s="66"/>
      <c r="B2" s="67"/>
      <c r="C2" s="67"/>
      <c r="D2" s="67"/>
      <c r="E2" s="67"/>
      <c r="F2" s="67"/>
      <c r="G2" s="67"/>
      <c r="H2" s="67"/>
      <c r="I2" s="67"/>
      <c r="J2" s="67"/>
      <c r="K2" s="117" t="s">
        <v>3</v>
      </c>
      <c r="L2" s="117"/>
    </row>
    <row r="3" spans="1:12" ht="49.15" customHeight="1">
      <c r="A3" s="118" t="s">
        <v>202</v>
      </c>
      <c r="B3" s="118"/>
      <c r="C3" s="118"/>
      <c r="D3" s="118"/>
      <c r="E3" s="118"/>
      <c r="F3" s="118"/>
      <c r="G3" s="118" t="s">
        <v>203</v>
      </c>
      <c r="H3" s="118"/>
      <c r="I3" s="118"/>
      <c r="J3" s="118"/>
      <c r="K3" s="118"/>
      <c r="L3" s="118"/>
    </row>
    <row r="4" spans="1:12" ht="49.15" customHeight="1">
      <c r="A4" s="118" t="s">
        <v>8</v>
      </c>
      <c r="B4" s="111" t="s">
        <v>204</v>
      </c>
      <c r="C4" s="118" t="s">
        <v>205</v>
      </c>
      <c r="D4" s="118"/>
      <c r="E4" s="118"/>
      <c r="F4" s="111" t="s">
        <v>177</v>
      </c>
      <c r="G4" s="118" t="s">
        <v>8</v>
      </c>
      <c r="H4" s="111" t="s">
        <v>204</v>
      </c>
      <c r="I4" s="118" t="s">
        <v>205</v>
      </c>
      <c r="J4" s="118"/>
      <c r="K4" s="118"/>
      <c r="L4" s="111" t="s">
        <v>177</v>
      </c>
    </row>
    <row r="5" spans="1:12" ht="49.15" customHeight="1">
      <c r="A5" s="118"/>
      <c r="B5" s="111"/>
      <c r="C5" s="7" t="s">
        <v>34</v>
      </c>
      <c r="D5" s="7" t="s">
        <v>206</v>
      </c>
      <c r="E5" s="7" t="s">
        <v>207</v>
      </c>
      <c r="F5" s="111"/>
      <c r="G5" s="118"/>
      <c r="H5" s="111"/>
      <c r="I5" s="7" t="s">
        <v>34</v>
      </c>
      <c r="J5" s="7" t="s">
        <v>206</v>
      </c>
      <c r="K5" s="7" t="s">
        <v>207</v>
      </c>
      <c r="L5" s="111"/>
    </row>
    <row r="6" spans="1:12" s="65" customFormat="1" ht="49.15" customHeight="1">
      <c r="A6" s="8">
        <f>B6+E6+F6</f>
        <v>21.38</v>
      </c>
      <c r="B6" s="68">
        <v>3.26</v>
      </c>
      <c r="C6" s="8">
        <v>15.99</v>
      </c>
      <c r="D6" s="8">
        <v>0</v>
      </c>
      <c r="E6" s="125">
        <v>15.99</v>
      </c>
      <c r="F6" s="68">
        <v>2.13</v>
      </c>
      <c r="G6" s="8">
        <f>H6+I6+L6</f>
        <v>21.46</v>
      </c>
      <c r="H6" s="8">
        <v>0</v>
      </c>
      <c r="I6" s="8">
        <f>J6+K6</f>
        <v>18.989999999999998</v>
      </c>
      <c r="J6" s="8">
        <v>0</v>
      </c>
      <c r="K6" s="71">
        <v>18.989999999999998</v>
      </c>
      <c r="L6" s="8">
        <v>2.4700000000000002</v>
      </c>
    </row>
    <row r="7" spans="1:12" ht="49.15" customHeight="1">
      <c r="A7" s="69"/>
      <c r="B7" s="69"/>
      <c r="C7" s="69"/>
      <c r="D7" s="69"/>
      <c r="E7" s="69"/>
      <c r="F7" s="70"/>
      <c r="G7" s="69"/>
      <c r="H7" s="69"/>
      <c r="I7" s="69"/>
      <c r="J7" s="69"/>
      <c r="K7" s="69"/>
      <c r="L7" s="69"/>
    </row>
    <row r="8" spans="1:12" ht="49.15" customHeight="1">
      <c r="A8" s="69"/>
      <c r="B8" s="69"/>
      <c r="C8" s="69"/>
      <c r="D8" s="69"/>
      <c r="E8" s="69"/>
      <c r="F8" s="69"/>
      <c r="G8" s="69"/>
      <c r="H8" s="69"/>
      <c r="I8" s="69"/>
      <c r="J8" s="69"/>
      <c r="K8" s="69"/>
      <c r="L8" s="69"/>
    </row>
    <row r="9" spans="1:12" ht="49.15" customHeight="1">
      <c r="A9" s="69"/>
      <c r="B9" s="69"/>
      <c r="C9" s="69"/>
      <c r="D9" s="69"/>
      <c r="E9" s="69"/>
      <c r="F9" s="69"/>
      <c r="G9" s="69"/>
      <c r="H9" s="69"/>
      <c r="I9" s="69"/>
      <c r="J9" s="69"/>
      <c r="K9" s="69"/>
      <c r="L9" s="69"/>
    </row>
    <row r="10" spans="1:12" ht="49.15" customHeight="1">
      <c r="A10" s="69"/>
      <c r="B10" s="69"/>
      <c r="C10" s="69"/>
      <c r="D10" s="69"/>
      <c r="E10" s="69"/>
      <c r="F10" s="69"/>
      <c r="G10" s="69"/>
      <c r="H10" s="69"/>
      <c r="I10" s="69"/>
      <c r="J10" s="69"/>
      <c r="K10" s="69"/>
      <c r="L10" s="69"/>
    </row>
    <row r="11" spans="1:12">
      <c r="A11" s="113" t="s">
        <v>208</v>
      </c>
      <c r="B11" s="113"/>
      <c r="C11" s="113"/>
      <c r="D11" s="113"/>
      <c r="E11" s="113"/>
      <c r="F11" s="113"/>
    </row>
  </sheetData>
  <mergeCells count="13">
    <mergeCell ref="A11:F11"/>
    <mergeCell ref="A4:A5"/>
    <mergeCell ref="B4:B5"/>
    <mergeCell ref="F4:F5"/>
    <mergeCell ref="G4:G5"/>
    <mergeCell ref="B1:L1"/>
    <mergeCell ref="K2:L2"/>
    <mergeCell ref="A3:F3"/>
    <mergeCell ref="G3:L3"/>
    <mergeCell ref="C4:E4"/>
    <mergeCell ref="I4:K4"/>
    <mergeCell ref="H4:H5"/>
    <mergeCell ref="L4:L5"/>
  </mergeCells>
  <phoneticPr fontId="27" type="noConversion"/>
  <pageMargins left="0.69930555555555596" right="0.69930555555555596"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dimension ref="A1:F17"/>
  <sheetViews>
    <sheetView workbookViewId="0">
      <selection activeCell="C10" sqref="C10"/>
    </sheetView>
  </sheetViews>
  <sheetFormatPr defaultColWidth="9" defaultRowHeight="13.5"/>
  <cols>
    <col min="1" max="6" width="16.5" customWidth="1"/>
  </cols>
  <sheetData>
    <row r="1" spans="1:6" ht="22.5">
      <c r="A1" s="4" t="s">
        <v>209</v>
      </c>
      <c r="B1" s="38"/>
      <c r="C1" s="38" t="s">
        <v>210</v>
      </c>
      <c r="D1" s="38"/>
      <c r="E1" s="38"/>
      <c r="F1" s="38"/>
    </row>
    <row r="2" spans="1:6" ht="21" customHeight="1">
      <c r="A2" s="62" t="s">
        <v>211</v>
      </c>
      <c r="E2" s="119" t="s">
        <v>3</v>
      </c>
      <c r="F2" s="119"/>
    </row>
    <row r="3" spans="1:6" ht="27.6" customHeight="1">
      <c r="A3" s="118" t="s">
        <v>32</v>
      </c>
      <c r="B3" s="118" t="s">
        <v>212</v>
      </c>
      <c r="C3" s="118" t="s">
        <v>213</v>
      </c>
      <c r="D3" s="118" t="s">
        <v>214</v>
      </c>
      <c r="E3" s="118"/>
      <c r="F3" s="118"/>
    </row>
    <row r="4" spans="1:6" ht="29.1" customHeight="1">
      <c r="A4" s="118"/>
      <c r="B4" s="118"/>
      <c r="C4" s="118"/>
      <c r="D4" s="8" t="s">
        <v>8</v>
      </c>
      <c r="E4" s="8" t="s">
        <v>35</v>
      </c>
      <c r="F4" s="8" t="s">
        <v>36</v>
      </c>
    </row>
    <row r="5" spans="1:6" ht="24.95" customHeight="1">
      <c r="A5" s="8">
        <v>212</v>
      </c>
      <c r="B5" s="8" t="s">
        <v>83</v>
      </c>
      <c r="C5" s="8"/>
      <c r="D5" s="8">
        <f>E5+F5</f>
        <v>1423.07</v>
      </c>
      <c r="E5" s="8"/>
      <c r="F5" s="8">
        <f>F6</f>
        <v>1423.07</v>
      </c>
    </row>
    <row r="6" spans="1:6" ht="24.95" customHeight="1">
      <c r="A6" s="8">
        <v>21208</v>
      </c>
      <c r="B6" s="63" t="s">
        <v>107</v>
      </c>
      <c r="C6" s="8"/>
      <c r="D6" s="8">
        <f>E6+F6</f>
        <v>1423.07</v>
      </c>
      <c r="E6" s="8"/>
      <c r="F6" s="8">
        <v>1423.07</v>
      </c>
    </row>
    <row r="7" spans="1:6" ht="24.95" customHeight="1">
      <c r="A7" s="8">
        <v>2120801</v>
      </c>
      <c r="B7" s="64" t="s">
        <v>110</v>
      </c>
      <c r="C7" s="8"/>
      <c r="D7" s="8">
        <f>E7+F7</f>
        <v>1423.07</v>
      </c>
      <c r="E7" s="8"/>
      <c r="F7" s="8">
        <v>1423.07</v>
      </c>
    </row>
    <row r="8" spans="1:6" ht="24.95" customHeight="1">
      <c r="A8" s="8">
        <v>2120807</v>
      </c>
      <c r="B8" s="8" t="s">
        <v>215</v>
      </c>
      <c r="D8" s="8"/>
      <c r="E8" s="8"/>
      <c r="F8" s="8"/>
    </row>
    <row r="9" spans="1:6" ht="24.95" customHeight="1">
      <c r="A9" s="8"/>
      <c r="B9" s="8"/>
      <c r="C9" s="8"/>
      <c r="D9" s="8"/>
      <c r="E9" s="8"/>
      <c r="F9" s="8"/>
    </row>
    <row r="10" spans="1:6" ht="24.95" customHeight="1">
      <c r="A10" s="8"/>
      <c r="B10" s="8"/>
      <c r="C10" s="8"/>
      <c r="D10" s="8"/>
      <c r="E10" s="8"/>
      <c r="F10" s="8"/>
    </row>
    <row r="11" spans="1:6" ht="24.95" customHeight="1">
      <c r="A11" s="8"/>
      <c r="B11" s="8"/>
      <c r="C11" s="8"/>
      <c r="D11" s="8"/>
      <c r="E11" s="8"/>
      <c r="F11" s="8"/>
    </row>
    <row r="12" spans="1:6" ht="24.95" customHeight="1">
      <c r="A12" s="8"/>
      <c r="B12" s="8"/>
      <c r="C12" s="8"/>
      <c r="D12" s="8"/>
      <c r="E12" s="8"/>
      <c r="F12" s="8"/>
    </row>
    <row r="13" spans="1:6" ht="24.95" customHeight="1">
      <c r="A13" s="8"/>
      <c r="B13" s="8"/>
      <c r="C13" s="8"/>
      <c r="D13" s="8"/>
      <c r="E13" s="8"/>
      <c r="F13" s="8"/>
    </row>
    <row r="14" spans="1:6" ht="24.95" customHeight="1">
      <c r="A14" s="8"/>
      <c r="B14" s="8"/>
      <c r="C14" s="8"/>
      <c r="D14" s="8"/>
      <c r="E14" s="8"/>
      <c r="F14" s="8"/>
    </row>
    <row r="15" spans="1:6" ht="24.95" customHeight="1">
      <c r="A15" s="8"/>
      <c r="B15" s="8"/>
      <c r="C15" s="8"/>
      <c r="D15" s="8"/>
      <c r="E15" s="8"/>
      <c r="F15" s="8"/>
    </row>
    <row r="16" spans="1:6" ht="24.95" customHeight="1">
      <c r="A16" s="8"/>
      <c r="B16" s="8"/>
      <c r="C16" s="8"/>
      <c r="D16" s="8"/>
      <c r="E16" s="8"/>
      <c r="F16" s="8"/>
    </row>
    <row r="17" spans="1:6" ht="24.95" customHeight="1">
      <c r="A17" s="118" t="s">
        <v>8</v>
      </c>
      <c r="B17" s="118"/>
      <c r="C17" s="8">
        <v>0</v>
      </c>
      <c r="D17" s="8">
        <f>D5</f>
        <v>1423.07</v>
      </c>
      <c r="E17" s="8">
        <f>E5</f>
        <v>0</v>
      </c>
      <c r="F17" s="8">
        <f>F5</f>
        <v>1423.07</v>
      </c>
    </row>
  </sheetData>
  <mergeCells count="6">
    <mergeCell ref="E2:F2"/>
    <mergeCell ref="D3:F3"/>
    <mergeCell ref="A17:B17"/>
    <mergeCell ref="A3:A4"/>
    <mergeCell ref="B3:B4"/>
    <mergeCell ref="C3:C4"/>
  </mergeCells>
  <phoneticPr fontId="27" type="noConversion"/>
  <pageMargins left="0.69930555555555596" right="0.69930555555555596"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dimension ref="A1:F21"/>
  <sheetViews>
    <sheetView topLeftCell="A7" workbookViewId="0">
      <selection activeCell="B26" sqref="B26"/>
    </sheetView>
  </sheetViews>
  <sheetFormatPr defaultColWidth="9" defaultRowHeight="13.5"/>
  <cols>
    <col min="1" max="1" width="28" customWidth="1"/>
    <col min="2" max="2" width="23.75" customWidth="1"/>
    <col min="3" max="3" width="27.125" customWidth="1"/>
    <col min="4" max="4" width="23.75" customWidth="1"/>
  </cols>
  <sheetData>
    <row r="1" spans="1:4" ht="22.5">
      <c r="A1" s="4" t="s">
        <v>216</v>
      </c>
      <c r="B1" s="120" t="s">
        <v>217</v>
      </c>
      <c r="C1" s="120"/>
      <c r="D1" s="38"/>
    </row>
    <row r="2" spans="1:4" ht="21.6" customHeight="1">
      <c r="A2" s="56"/>
      <c r="D2" t="s">
        <v>3</v>
      </c>
    </row>
    <row r="3" spans="1:4" ht="23.1" customHeight="1">
      <c r="A3" s="111" t="s">
        <v>4</v>
      </c>
      <c r="B3" s="111"/>
      <c r="C3" s="111" t="s">
        <v>5</v>
      </c>
      <c r="D3" s="111"/>
    </row>
    <row r="4" spans="1:4" ht="23.1" customHeight="1">
      <c r="A4" s="7" t="s">
        <v>6</v>
      </c>
      <c r="B4" s="7" t="s">
        <v>7</v>
      </c>
      <c r="C4" s="7" t="s">
        <v>6</v>
      </c>
      <c r="D4" s="7" t="s">
        <v>7</v>
      </c>
    </row>
    <row r="5" spans="1:4" ht="23.1" customHeight="1">
      <c r="A5" s="57" t="s">
        <v>218</v>
      </c>
      <c r="B5" s="58">
        <f>40773.7-B6</f>
        <v>38249.14</v>
      </c>
      <c r="C5" s="59" t="s">
        <v>14</v>
      </c>
      <c r="D5" s="7">
        <v>1.6</v>
      </c>
    </row>
    <row r="6" spans="1:4" ht="23.1" customHeight="1">
      <c r="A6" s="57" t="s">
        <v>219</v>
      </c>
      <c r="B6" s="60">
        <v>2524.56</v>
      </c>
      <c r="C6" s="59" t="s">
        <v>16</v>
      </c>
      <c r="D6" s="7">
        <v>190.7</v>
      </c>
    </row>
    <row r="7" spans="1:4" ht="23.1" customHeight="1">
      <c r="A7" s="57" t="s">
        <v>220</v>
      </c>
      <c r="B7" s="7">
        <v>0</v>
      </c>
      <c r="C7" s="59" t="s">
        <v>17</v>
      </c>
      <c r="D7" s="7">
        <v>10586.23</v>
      </c>
    </row>
    <row r="8" spans="1:4" ht="23.1" customHeight="1">
      <c r="A8" s="57" t="s">
        <v>221</v>
      </c>
      <c r="B8" s="7">
        <v>0</v>
      </c>
      <c r="C8" s="59" t="s">
        <v>19</v>
      </c>
      <c r="D8" s="7">
        <v>838.05</v>
      </c>
    </row>
    <row r="9" spans="1:4" ht="23.1" customHeight="1">
      <c r="A9" s="57" t="s">
        <v>222</v>
      </c>
      <c r="B9" s="7">
        <v>0</v>
      </c>
      <c r="C9" s="59" t="s">
        <v>20</v>
      </c>
      <c r="D9" s="7">
        <v>17564.5</v>
      </c>
    </row>
    <row r="10" spans="1:4" ht="23.1" customHeight="1">
      <c r="A10" s="7"/>
      <c r="B10" s="7"/>
      <c r="C10" s="57" t="s">
        <v>223</v>
      </c>
      <c r="D10" s="7"/>
    </row>
    <row r="11" spans="1:4" ht="23.1" customHeight="1">
      <c r="A11" s="7"/>
      <c r="B11" s="7"/>
      <c r="C11" s="61" t="s">
        <v>21</v>
      </c>
      <c r="D11" s="7"/>
    </row>
    <row r="12" spans="1:4" ht="23.1" customHeight="1">
      <c r="A12" s="7"/>
      <c r="B12" s="7"/>
      <c r="C12" s="57" t="s">
        <v>21</v>
      </c>
      <c r="D12" s="7"/>
    </row>
    <row r="13" spans="1:4" ht="23.1" customHeight="1">
      <c r="A13" s="7"/>
      <c r="B13" s="7"/>
      <c r="C13" s="7"/>
      <c r="D13" s="7"/>
    </row>
    <row r="14" spans="1:4" ht="23.1" customHeight="1">
      <c r="A14" s="7"/>
      <c r="B14" s="7"/>
      <c r="C14" s="7"/>
      <c r="D14" s="7"/>
    </row>
    <row r="15" spans="1:4" ht="23.1" customHeight="1">
      <c r="A15" s="7" t="s">
        <v>224</v>
      </c>
      <c r="B15" s="7">
        <f>B6+B5</f>
        <v>40773.699999999997</v>
      </c>
      <c r="C15" s="7" t="s">
        <v>225</v>
      </c>
      <c r="D15" s="7">
        <f>SUM(D5:D14)</f>
        <v>29181.08</v>
      </c>
    </row>
    <row r="16" spans="1:4" ht="23.1" customHeight="1">
      <c r="A16" s="57" t="s">
        <v>226</v>
      </c>
      <c r="B16" s="7"/>
      <c r="C16" s="7"/>
      <c r="D16" s="7"/>
    </row>
    <row r="17" spans="1:6" ht="23.1" customHeight="1">
      <c r="A17" s="57" t="s">
        <v>227</v>
      </c>
      <c r="B17" s="60">
        <v>11019.93</v>
      </c>
      <c r="C17" s="57" t="s">
        <v>228</v>
      </c>
      <c r="D17" s="7">
        <v>22612.55</v>
      </c>
    </row>
    <row r="18" spans="1:6" ht="23.1" customHeight="1">
      <c r="A18" s="7"/>
      <c r="B18" s="7"/>
      <c r="C18" s="7"/>
      <c r="D18" s="7"/>
    </row>
    <row r="19" spans="1:6" ht="23.1" customHeight="1">
      <c r="A19" s="7"/>
      <c r="B19" s="7"/>
      <c r="C19" s="7"/>
      <c r="D19" s="7"/>
    </row>
    <row r="20" spans="1:6" ht="23.1" customHeight="1">
      <c r="A20" s="7" t="s">
        <v>23</v>
      </c>
      <c r="B20" s="7">
        <f>B17+B15</f>
        <v>51793.63</v>
      </c>
      <c r="C20" s="7" t="s">
        <v>24</v>
      </c>
      <c r="D20" s="7">
        <f>D15+D17</f>
        <v>51793.63</v>
      </c>
    </row>
    <row r="21" spans="1:6">
      <c r="A21" s="113" t="s">
        <v>229</v>
      </c>
      <c r="B21" s="113"/>
      <c r="C21" s="113"/>
      <c r="D21" s="113"/>
      <c r="E21" s="113"/>
      <c r="F21" s="113"/>
    </row>
  </sheetData>
  <mergeCells count="4">
    <mergeCell ref="B1:C1"/>
    <mergeCell ref="A3:B3"/>
    <mergeCell ref="C3:D3"/>
    <mergeCell ref="A21:F21"/>
  </mergeCells>
  <phoneticPr fontId="27" type="noConversion"/>
  <pageMargins left="0.69930555555555596" right="0.69930555555555596"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abSelected="1" topLeftCell="A10" workbookViewId="0">
      <selection activeCell="C27" sqref="C27:E27"/>
    </sheetView>
  </sheetViews>
  <sheetFormatPr defaultColWidth="9" defaultRowHeight="27.75" customHeight="1"/>
  <cols>
    <col min="1" max="1" width="9" style="35" customWidth="1"/>
    <col min="2" max="2" width="40.375" style="35" customWidth="1"/>
    <col min="3" max="3" width="9.875" style="34" customWidth="1"/>
    <col min="4" max="4" width="9.375" style="34"/>
    <col min="5" max="5" width="10.75" style="34" customWidth="1"/>
    <col min="6" max="6" width="12.75" style="34" customWidth="1"/>
    <col min="7" max="7" width="5.25" style="34" customWidth="1"/>
    <col min="8" max="10" width="9" style="34"/>
    <col min="11" max="11" width="4.875" style="34" customWidth="1"/>
    <col min="12" max="16384" width="9" style="34"/>
  </cols>
  <sheetData>
    <row r="1" spans="1:12" ht="23.1" customHeight="1">
      <c r="A1" s="36" t="s">
        <v>230</v>
      </c>
      <c r="B1" s="37"/>
      <c r="C1" s="38"/>
      <c r="D1" s="38"/>
      <c r="E1" s="38"/>
      <c r="F1" s="38" t="s">
        <v>231</v>
      </c>
      <c r="G1" s="38"/>
      <c r="H1" s="38"/>
      <c r="I1" s="38"/>
      <c r="J1" s="38"/>
      <c r="K1" s="38"/>
      <c r="L1" s="38"/>
    </row>
    <row r="2" spans="1:12" ht="18" customHeight="1">
      <c r="A2" s="39"/>
      <c r="B2" s="36"/>
      <c r="K2" s="119" t="s">
        <v>3</v>
      </c>
      <c r="L2" s="119"/>
    </row>
    <row r="3" spans="1:12" ht="42" customHeight="1">
      <c r="A3" s="111" t="s">
        <v>29</v>
      </c>
      <c r="B3" s="111"/>
      <c r="C3" s="7" t="s">
        <v>8</v>
      </c>
      <c r="D3" s="7" t="s">
        <v>227</v>
      </c>
      <c r="E3" s="7" t="s">
        <v>232</v>
      </c>
      <c r="F3" s="7" t="s">
        <v>233</v>
      </c>
      <c r="G3" s="7" t="s">
        <v>234</v>
      </c>
      <c r="H3" s="7" t="s">
        <v>235</v>
      </c>
      <c r="I3" s="7" t="s">
        <v>236</v>
      </c>
      <c r="J3" s="7" t="s">
        <v>237</v>
      </c>
      <c r="K3" s="7" t="s">
        <v>238</v>
      </c>
      <c r="L3" s="7" t="s">
        <v>226</v>
      </c>
    </row>
    <row r="4" spans="1:12" ht="18" customHeight="1">
      <c r="A4" s="7" t="s">
        <v>32</v>
      </c>
      <c r="B4" s="7" t="s">
        <v>33</v>
      </c>
      <c r="C4" s="8">
        <v>0</v>
      </c>
      <c r="D4" s="8">
        <v>0</v>
      </c>
      <c r="E4" s="8">
        <v>0</v>
      </c>
      <c r="F4" s="8">
        <f>F5+F11+F19+F27+F44</f>
        <v>0</v>
      </c>
      <c r="G4" s="8">
        <v>0</v>
      </c>
      <c r="H4" s="8">
        <v>0</v>
      </c>
      <c r="I4" s="8">
        <v>0</v>
      </c>
      <c r="J4" s="8">
        <v>0</v>
      </c>
      <c r="K4" s="8">
        <v>0</v>
      </c>
      <c r="L4" s="8">
        <v>0</v>
      </c>
    </row>
    <row r="5" spans="1:12" ht="18" customHeight="1">
      <c r="A5" s="40" t="s">
        <v>37</v>
      </c>
      <c r="B5" s="40" t="s">
        <v>38</v>
      </c>
      <c r="C5" s="41">
        <f>D5+E5</f>
        <v>1.6</v>
      </c>
      <c r="D5" s="41">
        <f>D7+D6</f>
        <v>0</v>
      </c>
      <c r="E5" s="41">
        <f>E7+E6</f>
        <v>1.6</v>
      </c>
      <c r="F5" s="41">
        <f>F7</f>
        <v>0</v>
      </c>
      <c r="G5" s="41">
        <v>0</v>
      </c>
      <c r="H5" s="41">
        <v>0</v>
      </c>
      <c r="I5" s="41">
        <v>0</v>
      </c>
      <c r="J5" s="41">
        <v>0</v>
      </c>
      <c r="K5" s="41">
        <v>0</v>
      </c>
      <c r="L5" s="41">
        <v>0</v>
      </c>
    </row>
    <row r="6" spans="1:12" ht="18" customHeight="1">
      <c r="A6" s="40" t="s">
        <v>40</v>
      </c>
      <c r="B6" s="40" t="s">
        <v>41</v>
      </c>
      <c r="C6" s="41">
        <f t="shared" ref="C6:C37" si="0">D6+E6</f>
        <v>1.6</v>
      </c>
      <c r="D6" s="41">
        <v>0</v>
      </c>
      <c r="E6" s="41">
        <v>1.6</v>
      </c>
      <c r="F6" s="41">
        <v>0</v>
      </c>
      <c r="G6" s="41">
        <v>0</v>
      </c>
      <c r="H6" s="41">
        <v>0</v>
      </c>
      <c r="I6" s="41">
        <v>0</v>
      </c>
      <c r="J6" s="41">
        <v>0</v>
      </c>
      <c r="K6" s="41">
        <v>0</v>
      </c>
      <c r="L6" s="41">
        <v>0</v>
      </c>
    </row>
    <row r="7" spans="1:12" ht="18" customHeight="1">
      <c r="A7" s="42" t="s">
        <v>42</v>
      </c>
      <c r="B7" s="42" t="s">
        <v>39</v>
      </c>
      <c r="C7" s="41">
        <f t="shared" si="0"/>
        <v>0</v>
      </c>
      <c r="D7" s="8">
        <v>0</v>
      </c>
      <c r="E7" s="8">
        <v>0</v>
      </c>
      <c r="F7" s="8">
        <v>0</v>
      </c>
      <c r="G7" s="8">
        <v>0</v>
      </c>
      <c r="H7" s="8">
        <v>0</v>
      </c>
      <c r="I7" s="8">
        <v>0</v>
      </c>
      <c r="J7" s="8">
        <v>0</v>
      </c>
      <c r="K7" s="8">
        <v>0</v>
      </c>
      <c r="L7" s="8">
        <v>0</v>
      </c>
    </row>
    <row r="8" spans="1:12" s="33" customFormat="1" ht="18" customHeight="1">
      <c r="A8" s="40">
        <v>203</v>
      </c>
      <c r="B8" s="40" t="s">
        <v>239</v>
      </c>
      <c r="C8" s="41">
        <f t="shared" si="0"/>
        <v>165</v>
      </c>
      <c r="D8" s="41">
        <v>0</v>
      </c>
      <c r="E8" s="41">
        <f>E9</f>
        <v>165</v>
      </c>
      <c r="F8" s="41">
        <v>0</v>
      </c>
      <c r="G8" s="41">
        <v>0</v>
      </c>
      <c r="H8" s="41">
        <v>0</v>
      </c>
      <c r="I8" s="41">
        <v>0</v>
      </c>
      <c r="J8" s="41">
        <v>0</v>
      </c>
      <c r="K8" s="41">
        <v>0</v>
      </c>
      <c r="L8" s="41">
        <v>0</v>
      </c>
    </row>
    <row r="9" spans="1:12" ht="18" customHeight="1">
      <c r="A9" s="42">
        <v>20306</v>
      </c>
      <c r="B9" s="42" t="s">
        <v>240</v>
      </c>
      <c r="C9" s="41">
        <f t="shared" si="0"/>
        <v>165</v>
      </c>
      <c r="D9" s="8">
        <v>0</v>
      </c>
      <c r="E9" s="8">
        <f>E10</f>
        <v>165</v>
      </c>
      <c r="F9" s="8">
        <v>0</v>
      </c>
      <c r="G9" s="8">
        <v>0</v>
      </c>
      <c r="H9" s="8">
        <v>0</v>
      </c>
      <c r="I9" s="8">
        <v>0</v>
      </c>
      <c r="J9" s="8">
        <v>0</v>
      </c>
      <c r="K9" s="8">
        <v>0</v>
      </c>
      <c r="L9" s="8">
        <v>0</v>
      </c>
    </row>
    <row r="10" spans="1:12" ht="18" customHeight="1">
      <c r="A10" s="42">
        <v>2030603</v>
      </c>
      <c r="B10" s="42" t="s">
        <v>241</v>
      </c>
      <c r="C10" s="41">
        <f t="shared" si="0"/>
        <v>165</v>
      </c>
      <c r="D10" s="8">
        <v>0</v>
      </c>
      <c r="E10" s="8">
        <v>165</v>
      </c>
      <c r="F10" s="8">
        <v>0</v>
      </c>
      <c r="G10" s="8">
        <v>0</v>
      </c>
      <c r="H10" s="8">
        <v>0</v>
      </c>
      <c r="I10" s="8">
        <v>0</v>
      </c>
      <c r="J10" s="8">
        <v>0</v>
      </c>
      <c r="K10" s="8">
        <v>0</v>
      </c>
      <c r="L10" s="8">
        <v>0</v>
      </c>
    </row>
    <row r="11" spans="1:12" ht="18" customHeight="1">
      <c r="A11" s="40" t="s">
        <v>43</v>
      </c>
      <c r="B11" s="40" t="s">
        <v>44</v>
      </c>
      <c r="C11" s="41">
        <f t="shared" si="0"/>
        <v>190.7</v>
      </c>
      <c r="D11" s="8">
        <f>D12+D15</f>
        <v>33.39</v>
      </c>
      <c r="E11" s="8">
        <f>E12+E15</f>
        <v>157.31</v>
      </c>
      <c r="F11" s="8">
        <f>F12+F15</f>
        <v>0</v>
      </c>
      <c r="G11" s="8">
        <v>0</v>
      </c>
      <c r="H11" s="8">
        <v>0</v>
      </c>
      <c r="I11" s="8">
        <v>0</v>
      </c>
      <c r="J11" s="8">
        <v>0</v>
      </c>
      <c r="K11" s="8">
        <v>0</v>
      </c>
      <c r="L11" s="8">
        <v>0</v>
      </c>
    </row>
    <row r="12" spans="1:12" ht="18" customHeight="1">
      <c r="A12" s="40" t="s">
        <v>46</v>
      </c>
      <c r="B12" s="40" t="s">
        <v>47</v>
      </c>
      <c r="C12" s="41">
        <f t="shared" si="0"/>
        <v>181.74</v>
      </c>
      <c r="D12" s="41">
        <f>D13+D14</f>
        <v>33.39</v>
      </c>
      <c r="E12" s="41">
        <f>E13+E14</f>
        <v>148.35</v>
      </c>
      <c r="F12" s="41">
        <f>F13+F14</f>
        <v>0</v>
      </c>
      <c r="G12" s="41">
        <v>0</v>
      </c>
      <c r="H12" s="41">
        <v>0</v>
      </c>
      <c r="I12" s="41">
        <v>0</v>
      </c>
      <c r="J12" s="41">
        <v>0</v>
      </c>
      <c r="K12" s="41">
        <v>0</v>
      </c>
      <c r="L12" s="41">
        <v>0</v>
      </c>
    </row>
    <row r="13" spans="1:12" ht="18" customHeight="1">
      <c r="A13" s="42" t="s">
        <v>48</v>
      </c>
      <c r="B13" s="42" t="s">
        <v>49</v>
      </c>
      <c r="C13" s="41">
        <f t="shared" si="0"/>
        <v>39.92</v>
      </c>
      <c r="D13" s="41">
        <v>33.39</v>
      </c>
      <c r="E13" s="41">
        <v>6.53</v>
      </c>
      <c r="F13" s="41">
        <v>0</v>
      </c>
      <c r="G13" s="41">
        <v>0</v>
      </c>
      <c r="H13" s="41">
        <v>0</v>
      </c>
      <c r="I13" s="41">
        <v>0</v>
      </c>
      <c r="J13" s="41">
        <v>0</v>
      </c>
      <c r="K13" s="41">
        <v>0</v>
      </c>
      <c r="L13" s="41">
        <v>0</v>
      </c>
    </row>
    <row r="14" spans="1:12" ht="18" customHeight="1">
      <c r="A14" s="42" t="s">
        <v>50</v>
      </c>
      <c r="B14" s="42" t="s">
        <v>51</v>
      </c>
      <c r="C14" s="41">
        <f t="shared" si="0"/>
        <v>141.82</v>
      </c>
      <c r="D14" s="8">
        <v>0</v>
      </c>
      <c r="E14" s="8">
        <v>141.82</v>
      </c>
      <c r="F14" s="8">
        <v>0</v>
      </c>
      <c r="G14" s="8">
        <v>0</v>
      </c>
      <c r="H14" s="8">
        <v>0</v>
      </c>
      <c r="I14" s="8">
        <v>0</v>
      </c>
      <c r="J14" s="8">
        <v>0</v>
      </c>
      <c r="K14" s="8">
        <v>0</v>
      </c>
      <c r="L14" s="8">
        <v>0</v>
      </c>
    </row>
    <row r="15" spans="1:12" ht="18" customHeight="1">
      <c r="A15" s="40" t="s">
        <v>53</v>
      </c>
      <c r="B15" s="40" t="s">
        <v>54</v>
      </c>
      <c r="C15" s="41">
        <f t="shared" si="0"/>
        <v>8.9600000000000009</v>
      </c>
      <c r="D15" s="8">
        <f>D16+D17+D18</f>
        <v>0</v>
      </c>
      <c r="E15" s="8">
        <f>E16+E17+E18</f>
        <v>8.9600000000000009</v>
      </c>
      <c r="F15" s="8">
        <v>0</v>
      </c>
      <c r="G15" s="8">
        <v>0</v>
      </c>
      <c r="H15" s="8">
        <v>0</v>
      </c>
      <c r="I15" s="8">
        <v>0</v>
      </c>
      <c r="J15" s="8">
        <v>0</v>
      </c>
      <c r="K15" s="8">
        <v>0</v>
      </c>
      <c r="L15" s="8">
        <v>0</v>
      </c>
    </row>
    <row r="16" spans="1:12" ht="18" customHeight="1">
      <c r="A16" s="42" t="s">
        <v>56</v>
      </c>
      <c r="B16" s="42" t="s">
        <v>57</v>
      </c>
      <c r="C16" s="41">
        <f t="shared" si="0"/>
        <v>2.52</v>
      </c>
      <c r="D16" s="8">
        <v>0</v>
      </c>
      <c r="E16" s="8">
        <v>2.52</v>
      </c>
      <c r="F16" s="8">
        <v>0</v>
      </c>
      <c r="G16" s="8">
        <v>0</v>
      </c>
      <c r="H16" s="8">
        <v>0</v>
      </c>
      <c r="I16" s="8">
        <v>0</v>
      </c>
      <c r="J16" s="8">
        <v>0</v>
      </c>
      <c r="K16" s="8">
        <v>0</v>
      </c>
      <c r="L16" s="8">
        <v>0</v>
      </c>
    </row>
    <row r="17" spans="1:12" ht="18" customHeight="1">
      <c r="A17" s="42" t="s">
        <v>59</v>
      </c>
      <c r="B17" s="42" t="s">
        <v>60</v>
      </c>
      <c r="C17" s="41">
        <f t="shared" si="0"/>
        <v>1.43</v>
      </c>
      <c r="D17" s="41">
        <v>0</v>
      </c>
      <c r="E17" s="41">
        <v>1.43</v>
      </c>
      <c r="F17" s="41">
        <v>0</v>
      </c>
      <c r="G17" s="41">
        <v>0</v>
      </c>
      <c r="H17" s="41">
        <v>0</v>
      </c>
      <c r="I17" s="41">
        <v>0</v>
      </c>
      <c r="J17" s="41">
        <v>0</v>
      </c>
      <c r="K17" s="41">
        <v>0</v>
      </c>
      <c r="L17" s="41">
        <v>0</v>
      </c>
    </row>
    <row r="18" spans="1:12" ht="18" customHeight="1">
      <c r="A18" s="42" t="s">
        <v>62</v>
      </c>
      <c r="B18" s="42" t="s">
        <v>63</v>
      </c>
      <c r="C18" s="41">
        <f t="shared" si="0"/>
        <v>5.01</v>
      </c>
      <c r="D18" s="43">
        <v>0</v>
      </c>
      <c r="E18" s="43">
        <v>5.01</v>
      </c>
      <c r="F18" s="8">
        <v>0</v>
      </c>
      <c r="G18" s="8">
        <v>0</v>
      </c>
      <c r="H18" s="8">
        <v>0</v>
      </c>
      <c r="I18" s="8">
        <v>0</v>
      </c>
      <c r="J18" s="8">
        <v>0</v>
      </c>
      <c r="K18" s="8">
        <v>0</v>
      </c>
      <c r="L18" s="8">
        <v>0</v>
      </c>
    </row>
    <row r="19" spans="1:12" ht="18" customHeight="1">
      <c r="A19" s="40" t="s">
        <v>65</v>
      </c>
      <c r="B19" s="40" t="s">
        <v>66</v>
      </c>
      <c r="C19" s="41">
        <f t="shared" si="0"/>
        <v>20861.25</v>
      </c>
      <c r="D19" s="8">
        <f>D20+D24</f>
        <v>0</v>
      </c>
      <c r="E19" s="8">
        <f>E20+E24+E22</f>
        <v>20861.25</v>
      </c>
      <c r="F19" s="8">
        <v>0</v>
      </c>
      <c r="G19" s="8">
        <v>0</v>
      </c>
      <c r="H19" s="8">
        <v>0</v>
      </c>
      <c r="I19" s="8">
        <v>0</v>
      </c>
      <c r="J19" s="8">
        <v>0</v>
      </c>
      <c r="K19" s="8">
        <v>0</v>
      </c>
      <c r="L19" s="8">
        <v>0</v>
      </c>
    </row>
    <row r="20" spans="1:12" ht="18" customHeight="1">
      <c r="A20" s="40" t="s">
        <v>68</v>
      </c>
      <c r="B20" s="40" t="s">
        <v>69</v>
      </c>
      <c r="C20" s="41">
        <f t="shared" si="0"/>
        <v>20000</v>
      </c>
      <c r="D20" s="41">
        <f>D21</f>
        <v>0</v>
      </c>
      <c r="E20" s="41">
        <f>E21</f>
        <v>20000</v>
      </c>
      <c r="F20" s="41">
        <v>0</v>
      </c>
      <c r="G20" s="41">
        <v>0</v>
      </c>
      <c r="H20" s="41">
        <v>0</v>
      </c>
      <c r="I20" s="41">
        <v>0</v>
      </c>
      <c r="J20" s="41">
        <v>0</v>
      </c>
      <c r="K20" s="41">
        <v>0</v>
      </c>
      <c r="L20" s="41">
        <v>0</v>
      </c>
    </row>
    <row r="21" spans="1:12" ht="18" customHeight="1">
      <c r="A21" s="42" t="s">
        <v>70</v>
      </c>
      <c r="B21" s="42" t="s">
        <v>71</v>
      </c>
      <c r="C21" s="41">
        <f t="shared" si="0"/>
        <v>20000</v>
      </c>
      <c r="D21" s="29">
        <v>0</v>
      </c>
      <c r="E21" s="29">
        <v>20000</v>
      </c>
      <c r="F21" s="41">
        <v>0</v>
      </c>
      <c r="G21" s="41">
        <v>0</v>
      </c>
      <c r="H21" s="41">
        <v>0</v>
      </c>
      <c r="I21" s="41">
        <v>0</v>
      </c>
      <c r="J21" s="41">
        <v>0</v>
      </c>
      <c r="K21" s="41">
        <v>0</v>
      </c>
      <c r="L21" s="41">
        <v>0</v>
      </c>
    </row>
    <row r="22" spans="1:12" ht="18" customHeight="1">
      <c r="A22" s="42">
        <v>21004</v>
      </c>
      <c r="B22" s="42" t="s">
        <v>242</v>
      </c>
      <c r="C22" s="41">
        <f t="shared" si="0"/>
        <v>800</v>
      </c>
      <c r="D22" s="29">
        <v>0</v>
      </c>
      <c r="E22" s="29">
        <f>E23</f>
        <v>800</v>
      </c>
      <c r="F22" s="41">
        <v>0</v>
      </c>
      <c r="G22" s="41">
        <v>0</v>
      </c>
      <c r="H22" s="41">
        <v>0</v>
      </c>
      <c r="I22" s="41">
        <v>0</v>
      </c>
      <c r="J22" s="41">
        <v>0</v>
      </c>
      <c r="K22" s="41">
        <v>0</v>
      </c>
      <c r="L22" s="41">
        <v>0</v>
      </c>
    </row>
    <row r="23" spans="1:12" ht="18" customHeight="1">
      <c r="A23" s="42">
        <v>2100406</v>
      </c>
      <c r="B23" s="42" t="s">
        <v>243</v>
      </c>
      <c r="C23" s="41">
        <f t="shared" si="0"/>
        <v>800</v>
      </c>
      <c r="D23" s="29">
        <v>0</v>
      </c>
      <c r="E23" s="29">
        <v>800</v>
      </c>
      <c r="F23" s="41">
        <v>0</v>
      </c>
      <c r="G23" s="41">
        <v>0</v>
      </c>
      <c r="H23" s="41">
        <v>0</v>
      </c>
      <c r="I23" s="41">
        <v>0</v>
      </c>
      <c r="J23" s="41">
        <v>0</v>
      </c>
      <c r="K23" s="41">
        <v>0</v>
      </c>
      <c r="L23" s="41">
        <v>0</v>
      </c>
    </row>
    <row r="24" spans="1:12" ht="18" customHeight="1">
      <c r="A24" s="40" t="s">
        <v>73</v>
      </c>
      <c r="B24" s="40" t="s">
        <v>74</v>
      </c>
      <c r="C24" s="41">
        <f t="shared" si="0"/>
        <v>61.25</v>
      </c>
      <c r="D24" s="44">
        <f>D25+D26</f>
        <v>0</v>
      </c>
      <c r="E24" s="44">
        <f>E25+E26</f>
        <v>61.25</v>
      </c>
      <c r="F24" s="8">
        <v>0</v>
      </c>
      <c r="G24" s="8">
        <v>0</v>
      </c>
      <c r="H24" s="8">
        <v>0</v>
      </c>
      <c r="I24" s="8">
        <v>0</v>
      </c>
      <c r="J24" s="8">
        <v>0</v>
      </c>
      <c r="K24" s="8">
        <v>0</v>
      </c>
      <c r="L24" s="8">
        <v>0</v>
      </c>
    </row>
    <row r="25" spans="1:12" ht="18" customHeight="1">
      <c r="A25" s="42" t="s">
        <v>76</v>
      </c>
      <c r="B25" s="42" t="s">
        <v>77</v>
      </c>
      <c r="C25" s="41">
        <f t="shared" si="0"/>
        <v>57.2</v>
      </c>
      <c r="D25" s="44">
        <v>0</v>
      </c>
      <c r="E25" s="44">
        <v>57.2</v>
      </c>
      <c r="F25" s="8">
        <v>0</v>
      </c>
      <c r="G25" s="8">
        <v>0</v>
      </c>
      <c r="H25" s="8">
        <v>0</v>
      </c>
      <c r="I25" s="8">
        <v>0</v>
      </c>
      <c r="J25" s="8">
        <v>0</v>
      </c>
      <c r="K25" s="8">
        <v>0</v>
      </c>
      <c r="L25" s="8">
        <v>0</v>
      </c>
    </row>
    <row r="26" spans="1:12" ht="18" customHeight="1">
      <c r="A26" s="42" t="s">
        <v>79</v>
      </c>
      <c r="B26" s="42" t="s">
        <v>80</v>
      </c>
      <c r="C26" s="41">
        <f t="shared" si="0"/>
        <v>4.05</v>
      </c>
      <c r="D26" s="29">
        <v>0</v>
      </c>
      <c r="E26" s="29">
        <v>4.05</v>
      </c>
      <c r="F26" s="41">
        <v>0</v>
      </c>
      <c r="G26" s="41">
        <v>0</v>
      </c>
      <c r="H26" s="41">
        <v>0</v>
      </c>
      <c r="I26" s="41">
        <v>0</v>
      </c>
      <c r="J26" s="41">
        <v>0</v>
      </c>
      <c r="K26" s="41">
        <v>0</v>
      </c>
      <c r="L26" s="41">
        <v>0</v>
      </c>
    </row>
    <row r="27" spans="1:12" s="33" customFormat="1" ht="18" customHeight="1">
      <c r="A27" s="40" t="s">
        <v>82</v>
      </c>
      <c r="B27" s="40" t="s">
        <v>83</v>
      </c>
      <c r="C27" s="126">
        <f>D27+E27</f>
        <v>20066.32</v>
      </c>
      <c r="D27" s="127">
        <f>D28+D32+D34+D37+D42+D39</f>
        <v>6408.53</v>
      </c>
      <c r="E27" s="127">
        <f>E28+E32+E34+E37+E42+E39</f>
        <v>13657.789999999999</v>
      </c>
      <c r="F27" s="41">
        <v>0</v>
      </c>
      <c r="G27" s="41">
        <v>0</v>
      </c>
      <c r="H27" s="41">
        <v>0</v>
      </c>
      <c r="I27" s="41">
        <v>0</v>
      </c>
      <c r="J27" s="41">
        <v>0</v>
      </c>
      <c r="K27" s="41">
        <v>0</v>
      </c>
      <c r="L27" s="41">
        <v>0</v>
      </c>
    </row>
    <row r="28" spans="1:12" s="33" customFormat="1" ht="18" customHeight="1">
      <c r="A28" s="40" t="s">
        <v>84</v>
      </c>
      <c r="B28" s="40" t="s">
        <v>85</v>
      </c>
      <c r="C28" s="41">
        <f t="shared" si="0"/>
        <v>3989.85</v>
      </c>
      <c r="D28" s="45">
        <f>D30+D29+D31</f>
        <v>556.73</v>
      </c>
      <c r="E28" s="45">
        <f>E30+E29+E31</f>
        <v>3433.12</v>
      </c>
      <c r="F28" s="41">
        <v>0</v>
      </c>
      <c r="G28" s="41">
        <v>0</v>
      </c>
      <c r="H28" s="41">
        <v>0</v>
      </c>
      <c r="I28" s="41">
        <v>0</v>
      </c>
      <c r="J28" s="41">
        <v>0</v>
      </c>
      <c r="K28" s="41">
        <v>0</v>
      </c>
      <c r="L28" s="41">
        <v>0</v>
      </c>
    </row>
    <row r="29" spans="1:12" ht="18" customHeight="1">
      <c r="A29" s="42" t="s">
        <v>86</v>
      </c>
      <c r="B29" s="42" t="s">
        <v>87</v>
      </c>
      <c r="C29" s="41">
        <f t="shared" si="0"/>
        <v>1875.19</v>
      </c>
      <c r="D29" s="46">
        <v>400.68</v>
      </c>
      <c r="E29" s="47">
        <v>1474.51</v>
      </c>
      <c r="F29" s="41">
        <v>0</v>
      </c>
      <c r="G29" s="41">
        <v>0</v>
      </c>
      <c r="H29" s="41">
        <v>0</v>
      </c>
      <c r="I29" s="41">
        <v>0</v>
      </c>
      <c r="J29" s="41">
        <v>0</v>
      </c>
      <c r="K29" s="41">
        <v>0</v>
      </c>
      <c r="L29" s="41">
        <v>0</v>
      </c>
    </row>
    <row r="30" spans="1:12" ht="18" customHeight="1">
      <c r="A30" s="42">
        <v>2120199</v>
      </c>
      <c r="B30" s="42" t="s">
        <v>244</v>
      </c>
      <c r="C30" s="41">
        <f t="shared" si="0"/>
        <v>1973.61</v>
      </c>
      <c r="D30" s="46">
        <v>15</v>
      </c>
      <c r="E30" s="47">
        <v>1958.61</v>
      </c>
      <c r="F30" s="41">
        <v>0</v>
      </c>
      <c r="G30" s="48">
        <v>0</v>
      </c>
      <c r="H30" s="48">
        <v>0</v>
      </c>
      <c r="I30" s="48">
        <v>0</v>
      </c>
      <c r="J30" s="48">
        <v>0</v>
      </c>
      <c r="K30" s="48">
        <v>0</v>
      </c>
      <c r="L30" s="48">
        <v>0</v>
      </c>
    </row>
    <row r="31" spans="1:12" ht="18" customHeight="1">
      <c r="A31" s="42" t="s">
        <v>88</v>
      </c>
      <c r="B31" s="42" t="s">
        <v>89</v>
      </c>
      <c r="C31" s="41">
        <f t="shared" si="0"/>
        <v>141.05000000000001</v>
      </c>
      <c r="D31" s="49">
        <v>141.05000000000001</v>
      </c>
      <c r="E31" s="49">
        <v>0</v>
      </c>
      <c r="F31" s="49">
        <v>0</v>
      </c>
      <c r="G31" s="50">
        <v>0</v>
      </c>
      <c r="H31" s="50">
        <v>0</v>
      </c>
      <c r="I31" s="50">
        <v>0</v>
      </c>
      <c r="J31" s="50">
        <v>0</v>
      </c>
      <c r="K31" s="50">
        <v>0</v>
      </c>
      <c r="L31" s="50">
        <v>0</v>
      </c>
    </row>
    <row r="32" spans="1:12" s="33" customFormat="1" ht="18" customHeight="1">
      <c r="A32" s="40" t="s">
        <v>90</v>
      </c>
      <c r="B32" s="40" t="s">
        <v>91</v>
      </c>
      <c r="C32" s="41">
        <f t="shared" si="0"/>
        <v>424.65</v>
      </c>
      <c r="D32" s="51">
        <f>D33</f>
        <v>424.65</v>
      </c>
      <c r="E32" s="51">
        <f>E33</f>
        <v>0</v>
      </c>
      <c r="F32" s="51">
        <v>0</v>
      </c>
      <c r="G32" s="51">
        <v>0</v>
      </c>
      <c r="H32" s="51">
        <v>0</v>
      </c>
      <c r="I32" s="51">
        <v>0</v>
      </c>
      <c r="J32" s="51">
        <v>0</v>
      </c>
      <c r="K32" s="51">
        <v>0</v>
      </c>
      <c r="L32" s="51">
        <v>0</v>
      </c>
    </row>
    <row r="33" spans="1:12" ht="18" customHeight="1">
      <c r="A33" s="42" t="s">
        <v>93</v>
      </c>
      <c r="B33" s="42" t="s">
        <v>94</v>
      </c>
      <c r="C33" s="41">
        <f t="shared" si="0"/>
        <v>424.65</v>
      </c>
      <c r="D33" s="50">
        <v>424.65</v>
      </c>
      <c r="E33" s="50">
        <v>0</v>
      </c>
      <c r="F33" s="50">
        <v>0</v>
      </c>
      <c r="G33" s="50">
        <v>0</v>
      </c>
      <c r="H33" s="50">
        <v>0</v>
      </c>
      <c r="I33" s="50">
        <v>0</v>
      </c>
      <c r="J33" s="50">
        <v>0</v>
      </c>
      <c r="K33" s="50">
        <v>0</v>
      </c>
      <c r="L33" s="50">
        <v>0</v>
      </c>
    </row>
    <row r="34" spans="1:12" s="33" customFormat="1" ht="18" customHeight="1">
      <c r="A34" s="40" t="s">
        <v>95</v>
      </c>
      <c r="B34" s="40" t="s">
        <v>96</v>
      </c>
      <c r="C34" s="41">
        <f t="shared" si="0"/>
        <v>14822.79</v>
      </c>
      <c r="D34" s="51">
        <f>D35+D36</f>
        <v>4751.99</v>
      </c>
      <c r="E34" s="51">
        <f>E35+E36</f>
        <v>10070.799999999999</v>
      </c>
      <c r="F34" s="51">
        <v>0</v>
      </c>
      <c r="G34" s="51">
        <v>0</v>
      </c>
      <c r="H34" s="51">
        <v>0</v>
      </c>
      <c r="I34" s="51">
        <v>0</v>
      </c>
      <c r="J34" s="51">
        <v>0</v>
      </c>
      <c r="K34" s="51">
        <v>0</v>
      </c>
      <c r="L34" s="51">
        <v>0</v>
      </c>
    </row>
    <row r="35" spans="1:12" ht="18" customHeight="1">
      <c r="A35" s="42" t="s">
        <v>98</v>
      </c>
      <c r="B35" s="42" t="s">
        <v>97</v>
      </c>
      <c r="C35" s="41">
        <f t="shared" si="0"/>
        <v>2945.4</v>
      </c>
      <c r="D35" s="50">
        <v>2945.4</v>
      </c>
      <c r="E35" s="50">
        <v>0</v>
      </c>
      <c r="F35" s="50">
        <v>0</v>
      </c>
      <c r="G35" s="50">
        <v>0</v>
      </c>
      <c r="H35" s="50">
        <v>0</v>
      </c>
      <c r="I35" s="50">
        <v>0</v>
      </c>
      <c r="J35" s="50">
        <v>0</v>
      </c>
      <c r="K35" s="50">
        <v>0</v>
      </c>
      <c r="L35" s="50">
        <v>0</v>
      </c>
    </row>
    <row r="36" spans="1:12" ht="18" customHeight="1">
      <c r="A36" s="42" t="s">
        <v>99</v>
      </c>
      <c r="B36" s="42" t="s">
        <v>100</v>
      </c>
      <c r="C36" s="41">
        <f t="shared" si="0"/>
        <v>11877.39</v>
      </c>
      <c r="D36" s="50">
        <v>1806.59</v>
      </c>
      <c r="E36" s="50">
        <v>10070.799999999999</v>
      </c>
      <c r="F36" s="50">
        <v>0</v>
      </c>
      <c r="G36" s="50">
        <v>0</v>
      </c>
      <c r="H36" s="50">
        <v>0</v>
      </c>
      <c r="I36" s="50">
        <v>0</v>
      </c>
      <c r="J36" s="50">
        <v>0</v>
      </c>
      <c r="K36" s="50">
        <v>0</v>
      </c>
      <c r="L36" s="50">
        <v>0</v>
      </c>
    </row>
    <row r="37" spans="1:12" s="33" customFormat="1" ht="18" customHeight="1">
      <c r="A37" s="40" t="s">
        <v>101</v>
      </c>
      <c r="B37" s="40" t="s">
        <v>102</v>
      </c>
      <c r="C37" s="41">
        <f t="shared" si="0"/>
        <v>378.84</v>
      </c>
      <c r="D37" s="51">
        <f>D38</f>
        <v>224.97</v>
      </c>
      <c r="E37" s="51">
        <f>E38</f>
        <v>153.87</v>
      </c>
      <c r="F37" s="51">
        <v>0</v>
      </c>
      <c r="G37" s="51">
        <v>0</v>
      </c>
      <c r="H37" s="51">
        <v>0</v>
      </c>
      <c r="I37" s="51">
        <v>0</v>
      </c>
      <c r="J37" s="51">
        <v>0</v>
      </c>
      <c r="K37" s="51">
        <v>0</v>
      </c>
      <c r="L37" s="51">
        <v>0</v>
      </c>
    </row>
    <row r="38" spans="1:12" ht="18" customHeight="1">
      <c r="A38" s="42" t="s">
        <v>104</v>
      </c>
      <c r="B38" s="42" t="s">
        <v>105</v>
      </c>
      <c r="C38" s="41">
        <f t="shared" ref="C38:C43" si="1">D38+E38</f>
        <v>378.84</v>
      </c>
      <c r="D38" s="50">
        <v>224.97</v>
      </c>
      <c r="E38" s="50">
        <v>153.87</v>
      </c>
      <c r="F38" s="50">
        <v>0</v>
      </c>
      <c r="G38" s="50">
        <v>0</v>
      </c>
      <c r="H38" s="50">
        <v>0</v>
      </c>
      <c r="I38" s="50">
        <v>0</v>
      </c>
      <c r="J38" s="50">
        <v>0</v>
      </c>
      <c r="K38" s="50">
        <v>0</v>
      </c>
      <c r="L38" s="50">
        <v>0</v>
      </c>
    </row>
    <row r="39" spans="1:12" ht="18" customHeight="1">
      <c r="A39" s="42">
        <v>21208</v>
      </c>
      <c r="B39" s="42" t="s">
        <v>107</v>
      </c>
      <c r="C39" s="41">
        <f t="shared" si="1"/>
        <v>444.66</v>
      </c>
      <c r="D39" s="52">
        <f>D40+D41</f>
        <v>444.66</v>
      </c>
      <c r="E39" s="50">
        <f>E40+E41</f>
        <v>0</v>
      </c>
      <c r="F39" s="50">
        <v>0</v>
      </c>
      <c r="G39" s="50">
        <v>0</v>
      </c>
      <c r="H39" s="50">
        <v>0</v>
      </c>
      <c r="I39" s="50">
        <v>0</v>
      </c>
      <c r="J39" s="50">
        <v>0</v>
      </c>
      <c r="K39" s="50">
        <v>0</v>
      </c>
      <c r="L39" s="50">
        <v>0</v>
      </c>
    </row>
    <row r="40" spans="1:12" ht="18" customHeight="1">
      <c r="A40" s="42">
        <v>2120801</v>
      </c>
      <c r="B40" s="42" t="s">
        <v>245</v>
      </c>
      <c r="C40" s="41">
        <f t="shared" si="1"/>
        <v>0</v>
      </c>
      <c r="D40" s="50">
        <v>0</v>
      </c>
      <c r="E40" s="50">
        <v>0</v>
      </c>
      <c r="F40" s="50">
        <v>0</v>
      </c>
      <c r="G40" s="50">
        <v>0</v>
      </c>
      <c r="H40" s="50">
        <v>0</v>
      </c>
      <c r="I40" s="50">
        <v>0</v>
      </c>
      <c r="J40" s="50">
        <v>0</v>
      </c>
      <c r="K40" s="50">
        <v>0</v>
      </c>
      <c r="L40" s="50">
        <v>0</v>
      </c>
    </row>
    <row r="41" spans="1:12" ht="18" customHeight="1">
      <c r="A41" s="42">
        <v>2120807</v>
      </c>
      <c r="B41" s="42" t="s">
        <v>215</v>
      </c>
      <c r="C41" s="41">
        <f t="shared" si="1"/>
        <v>444.66</v>
      </c>
      <c r="D41" s="50">
        <v>444.66</v>
      </c>
      <c r="E41" s="50">
        <v>0</v>
      </c>
      <c r="F41" s="50">
        <v>0</v>
      </c>
      <c r="G41" s="50">
        <v>0</v>
      </c>
      <c r="H41" s="50">
        <v>0</v>
      </c>
      <c r="I41" s="50">
        <v>0</v>
      </c>
      <c r="J41" s="50">
        <v>0</v>
      </c>
      <c r="K41" s="50">
        <v>0</v>
      </c>
      <c r="L41" s="50">
        <v>0</v>
      </c>
    </row>
    <row r="42" spans="1:12" s="33" customFormat="1" ht="18" customHeight="1">
      <c r="A42" s="40">
        <v>21299</v>
      </c>
      <c r="B42" s="40" t="s">
        <v>112</v>
      </c>
      <c r="C42" s="41">
        <f t="shared" si="1"/>
        <v>5.53</v>
      </c>
      <c r="D42" s="51">
        <f>D43</f>
        <v>5.53</v>
      </c>
      <c r="E42" s="51">
        <f>E43</f>
        <v>0</v>
      </c>
      <c r="F42" s="51">
        <v>0</v>
      </c>
      <c r="G42" s="51">
        <v>0</v>
      </c>
      <c r="H42" s="51">
        <v>0</v>
      </c>
      <c r="I42" s="51">
        <v>0</v>
      </c>
      <c r="J42" s="51">
        <v>0</v>
      </c>
      <c r="K42" s="51">
        <v>0</v>
      </c>
      <c r="L42" s="51">
        <v>0</v>
      </c>
    </row>
    <row r="43" spans="1:12" ht="18" customHeight="1">
      <c r="A43" s="42">
        <v>2129999</v>
      </c>
      <c r="B43" s="42" t="s">
        <v>112</v>
      </c>
      <c r="C43" s="41">
        <f t="shared" si="1"/>
        <v>5.53</v>
      </c>
      <c r="D43" s="50">
        <v>5.53</v>
      </c>
      <c r="E43" s="50">
        <v>0</v>
      </c>
      <c r="F43" s="50">
        <v>0</v>
      </c>
      <c r="G43" s="50">
        <v>0</v>
      </c>
      <c r="H43" s="50">
        <v>0</v>
      </c>
      <c r="I43" s="50">
        <v>0</v>
      </c>
      <c r="J43" s="50">
        <v>0</v>
      </c>
      <c r="K43" s="50">
        <v>0</v>
      </c>
      <c r="L43" s="50">
        <v>0</v>
      </c>
    </row>
    <row r="44" spans="1:12" ht="18" customHeight="1">
      <c r="A44" s="40" t="s">
        <v>115</v>
      </c>
      <c r="B44" s="40" t="s">
        <v>116</v>
      </c>
      <c r="C44" s="41">
        <f t="shared" ref="C44:C52" si="2">D44+E44</f>
        <v>7904.59</v>
      </c>
      <c r="D44" s="50">
        <f>D45+D48</f>
        <v>4578</v>
      </c>
      <c r="E44" s="50">
        <f>E45+E48+E51</f>
        <v>3326.59</v>
      </c>
      <c r="F44" s="50">
        <v>0</v>
      </c>
      <c r="G44" s="50">
        <v>0</v>
      </c>
      <c r="H44" s="50">
        <v>0</v>
      </c>
      <c r="I44" s="50">
        <v>0</v>
      </c>
      <c r="J44" s="50">
        <v>0</v>
      </c>
      <c r="K44" s="50">
        <v>0</v>
      </c>
      <c r="L44" s="50">
        <v>0</v>
      </c>
    </row>
    <row r="45" spans="1:12" ht="18" customHeight="1">
      <c r="A45" s="40" t="s">
        <v>117</v>
      </c>
      <c r="B45" s="40" t="s">
        <v>118</v>
      </c>
      <c r="C45" s="41">
        <f t="shared" si="2"/>
        <v>7079.6</v>
      </c>
      <c r="D45" s="50">
        <f>D46+D47</f>
        <v>4568.53</v>
      </c>
      <c r="E45" s="50">
        <f>E46+E47</f>
        <v>2511.0700000000002</v>
      </c>
      <c r="F45" s="50">
        <v>0</v>
      </c>
      <c r="G45" s="50">
        <v>0</v>
      </c>
      <c r="H45" s="50">
        <v>0</v>
      </c>
      <c r="I45" s="50">
        <v>0</v>
      </c>
      <c r="J45" s="50">
        <v>0</v>
      </c>
      <c r="K45" s="50">
        <v>0</v>
      </c>
      <c r="L45" s="50">
        <v>0</v>
      </c>
    </row>
    <row r="46" spans="1:12" ht="18" customHeight="1">
      <c r="A46" s="42" t="s">
        <v>120</v>
      </c>
      <c r="B46" s="42" t="s">
        <v>119</v>
      </c>
      <c r="C46" s="41">
        <f t="shared" si="2"/>
        <v>4349.6000000000004</v>
      </c>
      <c r="D46" s="50">
        <v>1838.53</v>
      </c>
      <c r="E46" s="50">
        <v>2511.0700000000002</v>
      </c>
      <c r="F46" s="50">
        <v>0</v>
      </c>
      <c r="G46" s="50">
        <v>0</v>
      </c>
      <c r="H46" s="50">
        <v>0</v>
      </c>
      <c r="I46" s="50">
        <v>0</v>
      </c>
      <c r="J46" s="50">
        <v>0</v>
      </c>
      <c r="K46" s="50">
        <v>0</v>
      </c>
      <c r="L46" s="50">
        <v>0</v>
      </c>
    </row>
    <row r="47" spans="1:12" ht="18" customHeight="1">
      <c r="A47" s="42">
        <v>2210199</v>
      </c>
      <c r="B47" s="42" t="s">
        <v>246</v>
      </c>
      <c r="C47" s="41">
        <f t="shared" si="2"/>
        <v>2730</v>
      </c>
      <c r="D47" s="50">
        <v>2730</v>
      </c>
      <c r="E47" s="50">
        <v>0</v>
      </c>
      <c r="F47" s="50">
        <v>0</v>
      </c>
      <c r="G47" s="50">
        <v>0</v>
      </c>
      <c r="H47" s="50">
        <v>0</v>
      </c>
      <c r="I47" s="50">
        <v>0</v>
      </c>
      <c r="J47" s="50">
        <v>0</v>
      </c>
      <c r="K47" s="50">
        <v>0</v>
      </c>
      <c r="L47" s="50">
        <v>0</v>
      </c>
    </row>
    <row r="48" spans="1:12" ht="18" customHeight="1">
      <c r="A48" s="40" t="s">
        <v>121</v>
      </c>
      <c r="B48" s="40" t="s">
        <v>122</v>
      </c>
      <c r="C48" s="41">
        <f t="shared" si="2"/>
        <v>90.06</v>
      </c>
      <c r="D48" s="50">
        <f>D49+D50</f>
        <v>9.4700000000000006</v>
      </c>
      <c r="E48" s="50">
        <f>E49+E50</f>
        <v>80.59</v>
      </c>
      <c r="F48" s="50">
        <v>0</v>
      </c>
      <c r="G48" s="50">
        <v>0</v>
      </c>
      <c r="H48" s="50">
        <v>0</v>
      </c>
      <c r="I48" s="50">
        <v>0</v>
      </c>
      <c r="J48" s="50">
        <v>0</v>
      </c>
      <c r="K48" s="50">
        <v>0</v>
      </c>
      <c r="L48" s="50">
        <v>0</v>
      </c>
    </row>
    <row r="49" spans="1:12" ht="18" customHeight="1">
      <c r="A49" s="42" t="s">
        <v>124</v>
      </c>
      <c r="B49" s="42" t="s">
        <v>125</v>
      </c>
      <c r="C49" s="41">
        <f t="shared" si="2"/>
        <v>80.59</v>
      </c>
      <c r="D49" s="50">
        <v>0</v>
      </c>
      <c r="E49" s="50">
        <v>80.59</v>
      </c>
      <c r="F49" s="50">
        <v>0</v>
      </c>
      <c r="G49" s="50">
        <v>0</v>
      </c>
      <c r="H49" s="50">
        <v>0</v>
      </c>
      <c r="I49" s="50">
        <v>0</v>
      </c>
      <c r="J49" s="50">
        <v>0</v>
      </c>
      <c r="K49" s="50">
        <v>0</v>
      </c>
      <c r="L49" s="50">
        <v>0</v>
      </c>
    </row>
    <row r="50" spans="1:12" ht="18" customHeight="1">
      <c r="A50" s="42" t="s">
        <v>127</v>
      </c>
      <c r="B50" s="42" t="s">
        <v>128</v>
      </c>
      <c r="C50" s="41">
        <f t="shared" si="2"/>
        <v>9.4700000000000006</v>
      </c>
      <c r="D50" s="50">
        <v>9.4700000000000006</v>
      </c>
      <c r="E50" s="50">
        <v>0</v>
      </c>
      <c r="F50" s="50">
        <v>0</v>
      </c>
      <c r="G50" s="50">
        <v>0</v>
      </c>
      <c r="H50" s="50">
        <v>0</v>
      </c>
      <c r="I50" s="50">
        <v>0</v>
      </c>
      <c r="J50" s="50">
        <v>0</v>
      </c>
      <c r="K50" s="50">
        <v>0</v>
      </c>
      <c r="L50" s="50">
        <v>0</v>
      </c>
    </row>
    <row r="51" spans="1:12" ht="18" customHeight="1">
      <c r="A51" s="40" t="s">
        <v>130</v>
      </c>
      <c r="B51" s="40" t="s">
        <v>131</v>
      </c>
      <c r="C51" s="41">
        <f t="shared" si="2"/>
        <v>734.93</v>
      </c>
      <c r="D51" s="50">
        <f>D52</f>
        <v>0</v>
      </c>
      <c r="E51" s="50">
        <f>E52</f>
        <v>734.93</v>
      </c>
      <c r="F51" s="50">
        <v>0</v>
      </c>
      <c r="G51" s="50">
        <v>0</v>
      </c>
      <c r="H51" s="50">
        <v>0</v>
      </c>
      <c r="I51" s="50">
        <v>0</v>
      </c>
      <c r="J51" s="50">
        <v>0</v>
      </c>
      <c r="K51" s="50">
        <v>0</v>
      </c>
      <c r="L51" s="50">
        <v>0</v>
      </c>
    </row>
    <row r="52" spans="1:12" ht="18" customHeight="1">
      <c r="A52" s="42" t="s">
        <v>133</v>
      </c>
      <c r="B52" s="42" t="s">
        <v>132</v>
      </c>
      <c r="C52" s="41">
        <f t="shared" si="2"/>
        <v>734.93</v>
      </c>
      <c r="D52" s="50">
        <v>0</v>
      </c>
      <c r="E52" s="50">
        <v>734.93</v>
      </c>
      <c r="F52" s="50">
        <v>0</v>
      </c>
      <c r="G52" s="50">
        <v>0</v>
      </c>
      <c r="H52" s="50">
        <v>0</v>
      </c>
      <c r="I52" s="50">
        <v>0</v>
      </c>
      <c r="J52" s="50">
        <v>0</v>
      </c>
      <c r="K52" s="50">
        <v>0</v>
      </c>
      <c r="L52" s="50">
        <v>0</v>
      </c>
    </row>
    <row r="53" spans="1:12" s="33" customFormat="1" ht="18" customHeight="1">
      <c r="A53" s="53" t="s">
        <v>8</v>
      </c>
      <c r="B53" s="54" t="s">
        <v>21</v>
      </c>
      <c r="C53" s="41">
        <v>51793.62</v>
      </c>
      <c r="D53" s="41">
        <f>D5+D8+D11+D19+D27+D44</f>
        <v>11019.92</v>
      </c>
      <c r="E53" s="41">
        <v>40773.699999999997</v>
      </c>
      <c r="F53" s="51">
        <v>0</v>
      </c>
      <c r="G53" s="51">
        <v>0</v>
      </c>
      <c r="H53" s="51">
        <v>0</v>
      </c>
      <c r="I53" s="51">
        <v>0</v>
      </c>
      <c r="J53" s="51">
        <v>0</v>
      </c>
      <c r="K53" s="51">
        <v>0</v>
      </c>
      <c r="L53" s="51">
        <v>0</v>
      </c>
    </row>
    <row r="54" spans="1:12" ht="27.75" customHeight="1">
      <c r="A54" s="55" t="s">
        <v>134</v>
      </c>
      <c r="B54" s="55"/>
    </row>
  </sheetData>
  <mergeCells count="2">
    <mergeCell ref="K2:L2"/>
    <mergeCell ref="A3:B3"/>
  </mergeCells>
  <phoneticPr fontId="27" type="noConversion"/>
  <pageMargins left="0.70069444444444495" right="0.70069444444444495" top="0.75138888888888899" bottom="0.75138888888888899" header="0.29861111111111099" footer="0.29861111111111099"/>
  <pageSetup paperSize="9" scale="96" fitToHeight="0" orientation="landscape"/>
</worksheet>
</file>

<file path=xl/worksheets/sheet8.xml><?xml version="1.0" encoding="utf-8"?>
<worksheet xmlns="http://schemas.openxmlformats.org/spreadsheetml/2006/main" xmlns:r="http://schemas.openxmlformats.org/officeDocument/2006/relationships">
  <dimension ref="A1:XFB48"/>
  <sheetViews>
    <sheetView topLeftCell="A19" workbookViewId="0">
      <selection activeCell="F11" sqref="F11"/>
    </sheetView>
  </sheetViews>
  <sheetFormatPr defaultColWidth="8" defaultRowHeight="13.5"/>
  <cols>
    <col min="1" max="1" width="10.375" style="2" customWidth="1"/>
    <col min="2" max="2" width="32.75" style="2" customWidth="1"/>
    <col min="3" max="3" width="12.625" style="2" customWidth="1"/>
    <col min="4" max="16" width="14.625" style="2" customWidth="1"/>
    <col min="17" max="16382" width="8" style="2"/>
  </cols>
  <sheetData>
    <row r="1" spans="1:8" customFormat="1" ht="21.95" customHeight="1">
      <c r="A1" s="4" t="s">
        <v>247</v>
      </c>
      <c r="B1" s="120" t="s">
        <v>248</v>
      </c>
      <c r="C1" s="120"/>
      <c r="D1" s="121"/>
      <c r="E1" s="120"/>
      <c r="F1" s="120"/>
      <c r="G1" s="120"/>
      <c r="H1" s="120"/>
    </row>
    <row r="2" spans="1:8" customFormat="1" ht="12.95" customHeight="1">
      <c r="A2" s="5"/>
      <c r="B2" s="6"/>
      <c r="C2" s="6"/>
      <c r="D2" s="6"/>
      <c r="E2" s="6"/>
      <c r="F2" s="6"/>
      <c r="G2" s="122" t="s">
        <v>3</v>
      </c>
      <c r="H2" s="122"/>
    </row>
    <row r="3" spans="1:8" customFormat="1" ht="33" customHeight="1">
      <c r="A3" s="111" t="s">
        <v>249</v>
      </c>
      <c r="B3" s="111"/>
      <c r="C3" s="7" t="s">
        <v>8</v>
      </c>
      <c r="D3" s="7" t="s">
        <v>35</v>
      </c>
      <c r="E3" s="7" t="s">
        <v>36</v>
      </c>
      <c r="F3" s="7" t="s">
        <v>250</v>
      </c>
      <c r="G3" s="7" t="s">
        <v>251</v>
      </c>
      <c r="H3" s="7" t="s">
        <v>252</v>
      </c>
    </row>
    <row r="4" spans="1:8" customFormat="1" ht="20.100000000000001" customHeight="1">
      <c r="A4" s="8" t="s">
        <v>32</v>
      </c>
      <c r="B4" s="9" t="s">
        <v>33</v>
      </c>
      <c r="C4" s="10"/>
      <c r="D4" s="10"/>
      <c r="E4" s="10"/>
      <c r="F4" s="11"/>
      <c r="G4" s="10"/>
      <c r="H4" s="10"/>
    </row>
    <row r="5" spans="1:8" s="1" customFormat="1" ht="20.100000000000001" customHeight="1">
      <c r="A5" s="12" t="s">
        <v>37</v>
      </c>
      <c r="B5" s="13" t="s">
        <v>38</v>
      </c>
      <c r="C5" s="14">
        <v>1.6</v>
      </c>
      <c r="D5" s="14">
        <v>1.6</v>
      </c>
      <c r="E5" s="14">
        <v>0</v>
      </c>
      <c r="F5" s="15">
        <v>0</v>
      </c>
      <c r="G5" s="15">
        <v>0</v>
      </c>
      <c r="H5" s="16">
        <v>0</v>
      </c>
    </row>
    <row r="6" spans="1:8" s="1" customFormat="1" ht="20.100000000000001" customHeight="1">
      <c r="A6" s="12" t="s">
        <v>40</v>
      </c>
      <c r="B6" s="13" t="s">
        <v>41</v>
      </c>
      <c r="C6" s="14">
        <v>1.6</v>
      </c>
      <c r="D6" s="14">
        <v>1.6</v>
      </c>
      <c r="E6" s="14">
        <v>0</v>
      </c>
      <c r="F6" s="15">
        <v>0</v>
      </c>
      <c r="G6" s="15">
        <v>0</v>
      </c>
      <c r="H6" s="16">
        <v>0</v>
      </c>
    </row>
    <row r="7" spans="1:8" s="2" customFormat="1" ht="20.100000000000001" customHeight="1">
      <c r="A7" s="17" t="s">
        <v>42</v>
      </c>
      <c r="B7" s="18" t="s">
        <v>39</v>
      </c>
      <c r="C7" s="19">
        <v>1.6</v>
      </c>
      <c r="D7" s="19">
        <v>1.6</v>
      </c>
      <c r="E7" s="19">
        <v>0</v>
      </c>
      <c r="F7" s="20">
        <v>0</v>
      </c>
      <c r="G7" s="20">
        <v>0</v>
      </c>
      <c r="H7" s="21">
        <v>0</v>
      </c>
    </row>
    <row r="8" spans="1:8" s="1" customFormat="1" ht="20.100000000000001" customHeight="1">
      <c r="A8" s="12" t="s">
        <v>43</v>
      </c>
      <c r="B8" s="13" t="s">
        <v>44</v>
      </c>
      <c r="C8" s="14">
        <v>190.69626099999999</v>
      </c>
      <c r="D8" s="14">
        <v>190.69626099999999</v>
      </c>
      <c r="E8" s="14">
        <v>0</v>
      </c>
      <c r="F8" s="15">
        <v>0</v>
      </c>
      <c r="G8" s="15">
        <v>0</v>
      </c>
      <c r="H8" s="16">
        <v>0</v>
      </c>
    </row>
    <row r="9" spans="1:8" s="1" customFormat="1" ht="20.100000000000001" customHeight="1">
      <c r="A9" s="12" t="s">
        <v>46</v>
      </c>
      <c r="B9" s="13" t="s">
        <v>47</v>
      </c>
      <c r="C9" s="14">
        <v>181.73626100000001</v>
      </c>
      <c r="D9" s="14">
        <v>181.73626100000001</v>
      </c>
      <c r="E9" s="14">
        <v>0</v>
      </c>
      <c r="F9" s="15">
        <v>0</v>
      </c>
      <c r="G9" s="15">
        <v>0</v>
      </c>
      <c r="H9" s="16">
        <v>0</v>
      </c>
    </row>
    <row r="10" spans="1:8" s="2" customFormat="1" ht="20.100000000000001" customHeight="1">
      <c r="A10" s="17" t="s">
        <v>48</v>
      </c>
      <c r="B10" s="18" t="s">
        <v>49</v>
      </c>
      <c r="C10" s="19">
        <v>39.916260999999999</v>
      </c>
      <c r="D10" s="19">
        <v>39.916260999999999</v>
      </c>
      <c r="E10" s="19">
        <v>0</v>
      </c>
      <c r="F10" s="20">
        <v>0</v>
      </c>
      <c r="G10" s="20">
        <v>0</v>
      </c>
      <c r="H10" s="21">
        <v>0</v>
      </c>
    </row>
    <row r="11" spans="1:8" s="2" customFormat="1" ht="20.100000000000001" customHeight="1">
      <c r="A11" s="17" t="s">
        <v>50</v>
      </c>
      <c r="B11" s="18" t="s">
        <v>51</v>
      </c>
      <c r="C11" s="19">
        <v>141.82</v>
      </c>
      <c r="D11" s="19">
        <v>141.82</v>
      </c>
      <c r="E11" s="19">
        <v>0</v>
      </c>
      <c r="F11" s="20">
        <v>0</v>
      </c>
      <c r="G11" s="20">
        <v>0</v>
      </c>
      <c r="H11" s="21">
        <v>0</v>
      </c>
    </row>
    <row r="12" spans="1:8" s="1" customFormat="1" ht="20.100000000000001" customHeight="1">
      <c r="A12" s="12" t="s">
        <v>53</v>
      </c>
      <c r="B12" s="13" t="s">
        <v>54</v>
      </c>
      <c r="C12" s="14">
        <v>8.9600000000000009</v>
      </c>
      <c r="D12" s="14">
        <v>8.9600000000000009</v>
      </c>
      <c r="E12" s="14">
        <v>0</v>
      </c>
      <c r="F12" s="15">
        <v>0</v>
      </c>
      <c r="G12" s="15">
        <v>0</v>
      </c>
      <c r="H12" s="16">
        <v>0</v>
      </c>
    </row>
    <row r="13" spans="1:8" s="2" customFormat="1" ht="20.100000000000001" customHeight="1">
      <c r="A13" s="17" t="s">
        <v>56</v>
      </c>
      <c r="B13" s="18" t="s">
        <v>57</v>
      </c>
      <c r="C13" s="19">
        <v>2.52</v>
      </c>
      <c r="D13" s="19">
        <v>2.52</v>
      </c>
      <c r="E13" s="19">
        <v>0</v>
      </c>
      <c r="F13" s="20">
        <v>0</v>
      </c>
      <c r="G13" s="20">
        <v>0</v>
      </c>
      <c r="H13" s="21">
        <v>0</v>
      </c>
    </row>
    <row r="14" spans="1:8" s="2" customFormat="1" ht="20.100000000000001" customHeight="1">
      <c r="A14" s="17" t="s">
        <v>59</v>
      </c>
      <c r="B14" s="18" t="s">
        <v>60</v>
      </c>
      <c r="C14" s="19">
        <v>1.43</v>
      </c>
      <c r="D14" s="19">
        <v>1.43</v>
      </c>
      <c r="E14" s="19">
        <v>0</v>
      </c>
      <c r="F14" s="20">
        <v>0</v>
      </c>
      <c r="G14" s="20">
        <v>0</v>
      </c>
      <c r="H14" s="21">
        <v>0</v>
      </c>
    </row>
    <row r="15" spans="1:8" s="2" customFormat="1" ht="20.100000000000001" customHeight="1">
      <c r="A15" s="17" t="s">
        <v>62</v>
      </c>
      <c r="B15" s="18" t="s">
        <v>63</v>
      </c>
      <c r="C15" s="19">
        <v>5.01</v>
      </c>
      <c r="D15" s="19">
        <v>5.01</v>
      </c>
      <c r="E15" s="19">
        <v>0</v>
      </c>
      <c r="F15" s="20">
        <v>0</v>
      </c>
      <c r="G15" s="20">
        <v>0</v>
      </c>
      <c r="H15" s="21">
        <v>0</v>
      </c>
    </row>
    <row r="16" spans="1:8" s="1" customFormat="1" ht="20.100000000000001" customHeight="1">
      <c r="A16" s="12" t="s">
        <v>65</v>
      </c>
      <c r="B16" s="13" t="s">
        <v>66</v>
      </c>
      <c r="C16" s="14">
        <v>10586.2315</v>
      </c>
      <c r="D16" s="14">
        <v>61.25</v>
      </c>
      <c r="E16" s="14">
        <v>10524.9815</v>
      </c>
      <c r="F16" s="15">
        <v>0</v>
      </c>
      <c r="G16" s="15">
        <v>0</v>
      </c>
      <c r="H16" s="16">
        <v>0</v>
      </c>
    </row>
    <row r="17" spans="1:8" s="1" customFormat="1" ht="20.100000000000001" customHeight="1">
      <c r="A17" s="12" t="s">
        <v>68</v>
      </c>
      <c r="B17" s="13" t="s">
        <v>69</v>
      </c>
      <c r="C17" s="14">
        <v>10524.9815</v>
      </c>
      <c r="D17" s="14">
        <v>0</v>
      </c>
      <c r="E17" s="14">
        <v>10524.9815</v>
      </c>
      <c r="F17" s="15">
        <v>0</v>
      </c>
      <c r="G17" s="15">
        <v>0</v>
      </c>
      <c r="H17" s="16">
        <v>0</v>
      </c>
    </row>
    <row r="18" spans="1:8" s="2" customFormat="1" ht="20.100000000000001" customHeight="1">
      <c r="A18" s="17" t="s">
        <v>70</v>
      </c>
      <c r="B18" s="18" t="s">
        <v>71</v>
      </c>
      <c r="C18" s="19">
        <v>10524.9815</v>
      </c>
      <c r="D18" s="19">
        <v>0</v>
      </c>
      <c r="E18" s="19">
        <v>10524.9815</v>
      </c>
      <c r="F18" s="20">
        <v>0</v>
      </c>
      <c r="G18" s="20">
        <v>0</v>
      </c>
      <c r="H18" s="21">
        <v>0</v>
      </c>
    </row>
    <row r="19" spans="1:8" s="1" customFormat="1" ht="20.100000000000001" customHeight="1">
      <c r="A19" s="12" t="s">
        <v>73</v>
      </c>
      <c r="B19" s="13" t="s">
        <v>74</v>
      </c>
      <c r="C19" s="14">
        <v>61.25</v>
      </c>
      <c r="D19" s="14">
        <v>61.25</v>
      </c>
      <c r="E19" s="14">
        <v>0</v>
      </c>
      <c r="F19" s="15">
        <v>0</v>
      </c>
      <c r="G19" s="15">
        <v>0</v>
      </c>
      <c r="H19" s="16">
        <v>0</v>
      </c>
    </row>
    <row r="20" spans="1:8" s="2" customFormat="1" ht="20.100000000000001" customHeight="1">
      <c r="A20" s="17" t="s">
        <v>76</v>
      </c>
      <c r="B20" s="18" t="s">
        <v>77</v>
      </c>
      <c r="C20" s="19">
        <v>57.2</v>
      </c>
      <c r="D20" s="19">
        <v>57.2</v>
      </c>
      <c r="E20" s="19">
        <v>0</v>
      </c>
      <c r="F20" s="20">
        <v>0</v>
      </c>
      <c r="G20" s="20">
        <v>0</v>
      </c>
      <c r="H20" s="21">
        <v>0</v>
      </c>
    </row>
    <row r="21" spans="1:8" s="2" customFormat="1" ht="20.100000000000001" customHeight="1">
      <c r="A21" s="17" t="s">
        <v>79</v>
      </c>
      <c r="B21" s="18" t="s">
        <v>80</v>
      </c>
      <c r="C21" s="19">
        <v>4.05</v>
      </c>
      <c r="D21" s="19">
        <v>4.05</v>
      </c>
      <c r="E21" s="19">
        <v>0</v>
      </c>
      <c r="F21" s="20">
        <v>0</v>
      </c>
      <c r="G21" s="20">
        <v>0</v>
      </c>
      <c r="H21" s="21">
        <v>0</v>
      </c>
    </row>
    <row r="22" spans="1:8" s="3" customFormat="1" ht="20.100000000000001" customHeight="1">
      <c r="A22" s="12" t="s">
        <v>82</v>
      </c>
      <c r="B22" s="13" t="s">
        <v>83</v>
      </c>
      <c r="C22" s="22">
        <v>17564.494013</v>
      </c>
      <c r="D22" s="22">
        <v>1004.611338</v>
      </c>
      <c r="E22" s="22">
        <v>16559.882675000001</v>
      </c>
      <c r="F22" s="15">
        <v>0</v>
      </c>
      <c r="G22" s="15">
        <v>0</v>
      </c>
      <c r="H22" s="16">
        <v>0</v>
      </c>
    </row>
    <row r="23" spans="1:8" s="3" customFormat="1" ht="20.100000000000001" customHeight="1">
      <c r="A23" s="12" t="s">
        <v>84</v>
      </c>
      <c r="B23" s="13" t="s">
        <v>85</v>
      </c>
      <c r="C23" s="22">
        <v>3149.8511100000001</v>
      </c>
      <c r="D23" s="22">
        <v>1004.611338</v>
      </c>
      <c r="E23" s="22">
        <v>2145.2397719999999</v>
      </c>
      <c r="F23" s="15">
        <v>0</v>
      </c>
      <c r="G23" s="15">
        <v>0</v>
      </c>
      <c r="H23" s="16">
        <v>0</v>
      </c>
    </row>
    <row r="24" spans="1:8" s="2" customFormat="1" ht="20.100000000000001" customHeight="1">
      <c r="A24" s="17" t="s">
        <v>86</v>
      </c>
      <c r="B24" s="18" t="s">
        <v>87</v>
      </c>
      <c r="C24" s="19">
        <v>1555.5311200000001</v>
      </c>
      <c r="D24" s="19">
        <v>1004.611338</v>
      </c>
      <c r="E24" s="19">
        <v>550.91978200000005</v>
      </c>
      <c r="F24" s="20">
        <v>0</v>
      </c>
      <c r="G24" s="20">
        <v>0</v>
      </c>
      <c r="H24" s="21">
        <v>0</v>
      </c>
    </row>
    <row r="25" spans="1:8" s="2" customFormat="1" ht="20.100000000000001" customHeight="1">
      <c r="A25" s="17" t="s">
        <v>88</v>
      </c>
      <c r="B25" s="18" t="s">
        <v>89</v>
      </c>
      <c r="C25" s="19">
        <v>1594.31999</v>
      </c>
      <c r="D25" s="19">
        <v>0</v>
      </c>
      <c r="E25" s="19">
        <v>1594.31999</v>
      </c>
      <c r="F25" s="20">
        <v>0</v>
      </c>
      <c r="G25" s="20">
        <v>0</v>
      </c>
      <c r="H25" s="21">
        <v>0</v>
      </c>
    </row>
    <row r="26" spans="1:8" s="3" customFormat="1" ht="20.100000000000001" customHeight="1">
      <c r="A26" s="12" t="s">
        <v>90</v>
      </c>
      <c r="B26" s="13" t="s">
        <v>91</v>
      </c>
      <c r="C26" s="22">
        <v>79</v>
      </c>
      <c r="D26" s="22">
        <v>0</v>
      </c>
      <c r="E26" s="22">
        <v>79</v>
      </c>
      <c r="F26" s="15">
        <v>0</v>
      </c>
      <c r="G26" s="15">
        <v>0</v>
      </c>
      <c r="H26" s="16">
        <v>0</v>
      </c>
    </row>
    <row r="27" spans="1:8" s="2" customFormat="1" ht="20.100000000000001" customHeight="1">
      <c r="A27" s="17" t="s">
        <v>93</v>
      </c>
      <c r="B27" s="18" t="s">
        <v>94</v>
      </c>
      <c r="C27" s="19">
        <v>79</v>
      </c>
      <c r="D27" s="19">
        <v>0</v>
      </c>
      <c r="E27" s="19">
        <v>79</v>
      </c>
      <c r="F27" s="20">
        <v>0</v>
      </c>
      <c r="G27" s="20">
        <v>0</v>
      </c>
      <c r="H27" s="21">
        <v>0</v>
      </c>
    </row>
    <row r="28" spans="1:8" s="3" customFormat="1" ht="20.100000000000001" customHeight="1">
      <c r="A28" s="12" t="s">
        <v>95</v>
      </c>
      <c r="B28" s="13" t="s">
        <v>96</v>
      </c>
      <c r="C28" s="22">
        <v>12594.727862</v>
      </c>
      <c r="D28" s="22">
        <v>0</v>
      </c>
      <c r="E28" s="22">
        <v>12594.727862</v>
      </c>
      <c r="F28" s="15">
        <v>0</v>
      </c>
      <c r="G28" s="15">
        <v>0</v>
      </c>
      <c r="H28" s="16">
        <v>0</v>
      </c>
    </row>
    <row r="29" spans="1:8" s="2" customFormat="1" ht="20.100000000000001" customHeight="1">
      <c r="A29" s="17" t="s">
        <v>98</v>
      </c>
      <c r="B29" s="18" t="s">
        <v>97</v>
      </c>
      <c r="C29" s="19">
        <v>1557.666125</v>
      </c>
      <c r="D29" s="19">
        <v>0</v>
      </c>
      <c r="E29" s="19">
        <v>1557.666125</v>
      </c>
      <c r="F29" s="20">
        <v>0</v>
      </c>
      <c r="G29" s="20">
        <v>0</v>
      </c>
      <c r="H29" s="21">
        <v>0</v>
      </c>
    </row>
    <row r="30" spans="1:8" s="2" customFormat="1" ht="20.100000000000001" customHeight="1">
      <c r="A30" s="17" t="s">
        <v>99</v>
      </c>
      <c r="B30" s="18" t="s">
        <v>100</v>
      </c>
      <c r="C30" s="19">
        <v>11037.061737</v>
      </c>
      <c r="D30" s="19">
        <v>0</v>
      </c>
      <c r="E30" s="19">
        <v>11037.061737</v>
      </c>
      <c r="F30" s="20">
        <v>0</v>
      </c>
      <c r="G30" s="20">
        <v>0</v>
      </c>
      <c r="H30" s="21">
        <v>0</v>
      </c>
    </row>
    <row r="31" spans="1:8" s="3" customFormat="1" ht="20.100000000000001" customHeight="1">
      <c r="A31" s="12" t="s">
        <v>101</v>
      </c>
      <c r="B31" s="13" t="s">
        <v>102</v>
      </c>
      <c r="C31" s="22">
        <v>238.247072</v>
      </c>
      <c r="D31" s="22">
        <v>0</v>
      </c>
      <c r="E31" s="22">
        <v>238.247072</v>
      </c>
      <c r="F31" s="15">
        <v>0</v>
      </c>
      <c r="G31" s="15">
        <v>0</v>
      </c>
      <c r="H31" s="16">
        <v>0</v>
      </c>
    </row>
    <row r="32" spans="1:8" s="2" customFormat="1" ht="20.100000000000001" customHeight="1">
      <c r="A32" s="17" t="s">
        <v>104</v>
      </c>
      <c r="B32" s="18" t="s">
        <v>105</v>
      </c>
      <c r="C32" s="19">
        <v>238.247072</v>
      </c>
      <c r="D32" s="19">
        <v>0</v>
      </c>
      <c r="E32" s="19">
        <v>238.247072</v>
      </c>
      <c r="F32" s="20">
        <v>0</v>
      </c>
      <c r="G32" s="20">
        <v>0</v>
      </c>
      <c r="H32" s="21">
        <v>0</v>
      </c>
    </row>
    <row r="33" spans="1:8" s="3" customFormat="1" ht="20.100000000000001" customHeight="1">
      <c r="A33" s="12" t="s">
        <v>106</v>
      </c>
      <c r="B33" s="13" t="s">
        <v>107</v>
      </c>
      <c r="C33" s="22">
        <v>1423.0679689999999</v>
      </c>
      <c r="D33" s="22">
        <v>0</v>
      </c>
      <c r="E33" s="22">
        <v>1423.0679689999999</v>
      </c>
      <c r="F33" s="15">
        <v>0</v>
      </c>
      <c r="G33" s="15">
        <v>0</v>
      </c>
      <c r="H33" s="16">
        <v>0</v>
      </c>
    </row>
    <row r="34" spans="1:8" s="2" customFormat="1" ht="20.100000000000001" customHeight="1">
      <c r="A34" s="17" t="s">
        <v>109</v>
      </c>
      <c r="B34" s="18" t="s">
        <v>110</v>
      </c>
      <c r="C34" s="19">
        <v>1423.0679689999999</v>
      </c>
      <c r="D34" s="19">
        <v>0</v>
      </c>
      <c r="E34" s="19">
        <v>1423.0679689999999</v>
      </c>
      <c r="F34" s="20">
        <v>0</v>
      </c>
      <c r="G34" s="20">
        <v>0</v>
      </c>
      <c r="H34" s="21">
        <v>0</v>
      </c>
    </row>
    <row r="35" spans="1:8" s="3" customFormat="1" ht="20.100000000000001" customHeight="1">
      <c r="A35" s="12" t="s">
        <v>111</v>
      </c>
      <c r="B35" s="13" t="s">
        <v>112</v>
      </c>
      <c r="C35" s="22">
        <v>79.599999999999994</v>
      </c>
      <c r="D35" s="22">
        <v>0</v>
      </c>
      <c r="E35" s="22">
        <v>79.599999999999994</v>
      </c>
      <c r="F35" s="15">
        <v>0</v>
      </c>
      <c r="G35" s="15">
        <v>0</v>
      </c>
      <c r="H35" s="16">
        <v>0</v>
      </c>
    </row>
    <row r="36" spans="1:8" s="2" customFormat="1" ht="20.100000000000001" customHeight="1">
      <c r="A36" s="17" t="s">
        <v>114</v>
      </c>
      <c r="B36" s="18" t="s">
        <v>113</v>
      </c>
      <c r="C36" s="19">
        <v>79.599999999999994</v>
      </c>
      <c r="D36" s="19">
        <v>0</v>
      </c>
      <c r="E36" s="19">
        <v>79.599999999999994</v>
      </c>
      <c r="F36" s="20">
        <v>0</v>
      </c>
      <c r="G36" s="20">
        <v>0</v>
      </c>
      <c r="H36" s="21">
        <v>0</v>
      </c>
    </row>
    <row r="37" spans="1:8" s="3" customFormat="1" ht="20.100000000000001" customHeight="1">
      <c r="A37" s="12" t="s">
        <v>115</v>
      </c>
      <c r="B37" s="13" t="s">
        <v>116</v>
      </c>
      <c r="C37" s="22">
        <v>838.05659200000002</v>
      </c>
      <c r="D37" s="22">
        <v>80.59</v>
      </c>
      <c r="E37" s="22">
        <v>757.46659199999999</v>
      </c>
      <c r="F37" s="15">
        <v>0</v>
      </c>
      <c r="G37" s="15">
        <v>0</v>
      </c>
      <c r="H37" s="16">
        <v>0</v>
      </c>
    </row>
    <row r="38" spans="1:8" s="3" customFormat="1" ht="20.100000000000001" customHeight="1">
      <c r="A38" s="12" t="s">
        <v>117</v>
      </c>
      <c r="B38" s="13" t="s">
        <v>118</v>
      </c>
      <c r="C38" s="22">
        <v>13.772600000000001</v>
      </c>
      <c r="D38" s="22">
        <v>0</v>
      </c>
      <c r="E38" s="22">
        <v>13.772600000000001</v>
      </c>
      <c r="F38" s="15">
        <v>0</v>
      </c>
      <c r="G38" s="15">
        <v>0</v>
      </c>
      <c r="H38" s="16">
        <v>0</v>
      </c>
    </row>
    <row r="39" spans="1:8" s="2" customFormat="1" ht="20.100000000000001" customHeight="1">
      <c r="A39" s="17" t="s">
        <v>120</v>
      </c>
      <c r="B39" s="18" t="s">
        <v>119</v>
      </c>
      <c r="C39" s="19">
        <v>13.772600000000001</v>
      </c>
      <c r="D39" s="19">
        <v>0</v>
      </c>
      <c r="E39" s="19">
        <v>13.772600000000001</v>
      </c>
      <c r="F39" s="20">
        <v>0</v>
      </c>
      <c r="G39" s="20">
        <v>0</v>
      </c>
      <c r="H39" s="21">
        <v>0</v>
      </c>
    </row>
    <row r="40" spans="1:8" s="3" customFormat="1" ht="20.100000000000001" customHeight="1">
      <c r="A40" s="12" t="s">
        <v>121</v>
      </c>
      <c r="B40" s="13" t="s">
        <v>122</v>
      </c>
      <c r="C40" s="22">
        <v>90.06</v>
      </c>
      <c r="D40" s="22">
        <v>80.59</v>
      </c>
      <c r="E40" s="22">
        <v>9.4700000000000006</v>
      </c>
      <c r="F40" s="15">
        <v>0</v>
      </c>
      <c r="G40" s="15">
        <v>0</v>
      </c>
      <c r="H40" s="16">
        <v>0</v>
      </c>
    </row>
    <row r="41" spans="1:8" s="2" customFormat="1" ht="20.100000000000001" customHeight="1">
      <c r="A41" s="17" t="s">
        <v>124</v>
      </c>
      <c r="B41" s="18" t="s">
        <v>125</v>
      </c>
      <c r="C41" s="19">
        <v>80.59</v>
      </c>
      <c r="D41" s="19">
        <v>80.59</v>
      </c>
      <c r="E41" s="19">
        <v>0</v>
      </c>
      <c r="F41" s="20">
        <v>0</v>
      </c>
      <c r="G41" s="20">
        <v>0</v>
      </c>
      <c r="H41" s="21">
        <v>0</v>
      </c>
    </row>
    <row r="42" spans="1:8" s="2" customFormat="1" ht="20.100000000000001" customHeight="1">
      <c r="A42" s="17" t="s">
        <v>127</v>
      </c>
      <c r="B42" s="18" t="s">
        <v>128</v>
      </c>
      <c r="C42" s="19">
        <v>9.4700000000000006</v>
      </c>
      <c r="D42" s="19">
        <v>0</v>
      </c>
      <c r="E42" s="19">
        <v>9.4700000000000006</v>
      </c>
      <c r="F42" s="20">
        <v>0</v>
      </c>
      <c r="G42" s="20">
        <v>0</v>
      </c>
      <c r="H42" s="21">
        <v>0</v>
      </c>
    </row>
    <row r="43" spans="1:8" s="3" customFormat="1" ht="20.100000000000001" customHeight="1">
      <c r="A43" s="12" t="s">
        <v>130</v>
      </c>
      <c r="B43" s="13" t="s">
        <v>131</v>
      </c>
      <c r="C43" s="23">
        <v>734.22399199999995</v>
      </c>
      <c r="D43" s="23">
        <v>0</v>
      </c>
      <c r="E43" s="23">
        <v>734.22399199999995</v>
      </c>
      <c r="F43" s="24">
        <v>0</v>
      </c>
      <c r="G43" s="24">
        <v>0</v>
      </c>
      <c r="H43" s="25">
        <v>0</v>
      </c>
    </row>
    <row r="44" spans="1:8" s="2" customFormat="1" ht="20.100000000000001" customHeight="1">
      <c r="A44" s="26" t="s">
        <v>133</v>
      </c>
      <c r="B44" s="27" t="s">
        <v>132</v>
      </c>
      <c r="C44" s="19">
        <v>734.22399199999995</v>
      </c>
      <c r="D44" s="19">
        <v>0</v>
      </c>
      <c r="E44" s="19">
        <v>734.22399199999995</v>
      </c>
      <c r="F44" s="28">
        <v>0</v>
      </c>
      <c r="G44" s="28">
        <v>0</v>
      </c>
      <c r="H44" s="28">
        <v>0</v>
      </c>
    </row>
    <row r="45" spans="1:8" customFormat="1" ht="20.100000000000001" customHeight="1">
      <c r="A45" s="123" t="s">
        <v>8</v>
      </c>
      <c r="B45" s="124"/>
      <c r="C45" s="30">
        <f>C5+C8+C16+C22+C37</f>
        <v>29181.078366000002</v>
      </c>
      <c r="D45" s="30">
        <f>D5+D8+D16+D22+D37</f>
        <v>1338.747599</v>
      </c>
      <c r="E45" s="30">
        <f>E5+E8+E16+E22+E37</f>
        <v>27842.330766999999</v>
      </c>
      <c r="F45" s="31">
        <v>0</v>
      </c>
      <c r="G45" s="31">
        <v>0</v>
      </c>
      <c r="H45" s="31">
        <v>0</v>
      </c>
    </row>
    <row r="46" spans="1:8" customFormat="1">
      <c r="A46" s="113" t="s">
        <v>253</v>
      </c>
      <c r="B46" s="113"/>
      <c r="C46" s="113"/>
      <c r="D46" s="113"/>
      <c r="E46" s="113"/>
      <c r="F46" s="113"/>
    </row>
    <row r="47" spans="1:8" s="2" customFormat="1" ht="12.75"/>
    <row r="48" spans="1:8" s="2" customFormat="1" ht="15">
      <c r="D48" s="32"/>
    </row>
  </sheetData>
  <mergeCells count="5">
    <mergeCell ref="B1:H1"/>
    <mergeCell ref="G2:H2"/>
    <mergeCell ref="A3:B3"/>
    <mergeCell ref="A45:B45"/>
    <mergeCell ref="A46:F46"/>
  </mergeCells>
  <phoneticPr fontId="27" type="noConversion"/>
  <pageMargins left="0.75138888888888899" right="0.75138888888888899" top="0.40902777777777799" bottom="0.40902777777777799"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3</vt:i4>
      </vt:variant>
    </vt:vector>
  </HeadingPairs>
  <TitlesOfParts>
    <vt:vector size="11" baseType="lpstr">
      <vt:lpstr>表一财政拨款收支决算表</vt:lpstr>
      <vt:lpstr>表二一般公共预算支出决算表</vt:lpstr>
      <vt:lpstr>表三一般公共预算基本支出决算表</vt:lpstr>
      <vt:lpstr>表四一般公共预算“三公”经费支出决算表</vt:lpstr>
      <vt:lpstr>表五政府性基金支出决算表</vt:lpstr>
      <vt:lpstr>表六部门收支决算总表</vt:lpstr>
      <vt:lpstr>表七部门收入决算总表</vt:lpstr>
      <vt:lpstr>表八部门支出决算总表</vt:lpstr>
      <vt:lpstr>表八部门支出决算总表!Print_Titles</vt:lpstr>
      <vt:lpstr>表二一般公共预算支出决算表!Print_Titles</vt:lpstr>
      <vt:lpstr>表七部门收入决算总表!Print_Titles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2006-09-13T11:21:00Z</dcterms:created>
  <dcterms:modified xsi:type="dcterms:W3CDTF">2018-09-26T04:44:20Z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