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2" activeTab="3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>
    <definedName name="_xlnm.Print_Titles" localSheetId="2">'表三一般公共预算基本支出表'!$3:$5</definedName>
    <definedName name="_xlnm.Print_Titles" localSheetId="6">'表七部门收入总表'!$1:$4</definedName>
  </definedNames>
  <calcPr fullCalcOnLoad="1"/>
</workbook>
</file>

<file path=xl/sharedStrings.xml><?xml version="1.0" encoding="utf-8"?>
<sst xmlns="http://schemas.openxmlformats.org/spreadsheetml/2006/main" count="301" uniqueCount="167">
  <si>
    <t>表1：                                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</si>
  <si>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</si>
  <si>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</si>
  <si>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</si>
  <si>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</si>
  <si>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</si>
  <si>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</si>
  <si>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</si>
  <si>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</si>
  <si>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</si>
  <si>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</si>
  <si>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</si>
  <si>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</si>
  <si>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（八）社会保障与就业支出</t>
  </si>
  <si>
    <t>（二）政府性基金预算拨款</t>
  </si>
  <si>
    <t>（十）卫生健康支出</t>
  </si>
  <si>
    <t>（十二）城乡社区支出</t>
  </si>
  <si>
    <t>二、上年结转</t>
  </si>
  <si>
    <t>（二十）住房保障支出</t>
  </si>
  <si>
    <t>二、结转下年</t>
  </si>
  <si>
    <t>收 入 总 计</t>
  </si>
  <si>
    <t>支 出 总 计</t>
  </si>
  <si>
    <t>表2：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</si>
  <si>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</si>
  <si>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</si>
  <si>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</si>
  <si>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</si>
  <si>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</si>
  <si>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</si>
  <si>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</si>
  <si>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</si>
  <si>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</si>
  <si>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</si>
  <si>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社会保障和就业支出</t>
  </si>
  <si>
    <t>行政事业单位离退休</t>
  </si>
  <si>
    <t>归口管理的行政单位离退休</t>
  </si>
  <si>
    <t>机关事业单位基本养老保险缴费支出</t>
  </si>
  <si>
    <t>财政对其他社会保险基金的补助</t>
  </si>
  <si>
    <t>财政对失业保险基金的补助</t>
  </si>
  <si>
    <t>财政对工伤保险基金的补助</t>
  </si>
  <si>
    <t>财政对生育保险基金的补助</t>
  </si>
  <si>
    <t>卫生健康支出</t>
  </si>
  <si>
    <t>行政事业单位医疗</t>
  </si>
  <si>
    <t>行政单位医疗</t>
  </si>
  <si>
    <t>公务员医疗补助</t>
  </si>
  <si>
    <t>城乡社区事务</t>
  </si>
  <si>
    <t>城乡社区管理事务</t>
  </si>
  <si>
    <t>行政运行</t>
  </si>
  <si>
    <t>其他城乡社区管理事务</t>
  </si>
  <si>
    <t>住房保障支出</t>
  </si>
  <si>
    <t>保障性安居工程支出</t>
  </si>
  <si>
    <t>农村危房改造</t>
  </si>
  <si>
    <t>住房改革支出</t>
  </si>
  <si>
    <t>住房公积金</t>
  </si>
  <si>
    <t>合 计</t>
  </si>
  <si>
    <t>表3：            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</si>
  <si>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</si>
  <si>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</si>
  <si>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</si>
  <si>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</si>
  <si>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</si>
  <si>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</si>
  <si>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</si>
  <si>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</si>
  <si>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</si>
  <si>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</si>
  <si>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</si>
  <si>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</si>
  <si>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</si>
  <si>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</si>
  <si>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</si>
  <si>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</si>
  <si>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</si>
  <si>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</si>
  <si>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09</t>
  </si>
  <si>
    <t>职业年金缴费</t>
  </si>
  <si>
    <t>职工基本医疗保险缴费</t>
  </si>
  <si>
    <t>公务员医疗补助缴费</t>
  </si>
  <si>
    <t>其他社会保障缴费</t>
  </si>
  <si>
    <t>99</t>
  </si>
  <si>
    <t>其他工资福利支出</t>
  </si>
  <si>
    <t>06</t>
  </si>
  <si>
    <t>伙食补助</t>
  </si>
  <si>
    <t>14</t>
  </si>
  <si>
    <t>医疗费</t>
  </si>
  <si>
    <t>机关商品和服务支出</t>
  </si>
  <si>
    <t>商品和服务支出</t>
  </si>
  <si>
    <t xml:space="preserve"> 办公经费</t>
  </si>
  <si>
    <t xml:space="preserve"> 办公费
</t>
  </si>
  <si>
    <t xml:space="preserve"> 印刷费
</t>
  </si>
  <si>
    <t>04</t>
  </si>
  <si>
    <t xml:space="preserve"> 手续费
</t>
  </si>
  <si>
    <t>05</t>
  </si>
  <si>
    <t xml:space="preserve"> 水费
</t>
  </si>
  <si>
    <t xml:space="preserve"> 电费
</t>
  </si>
  <si>
    <t>07</t>
  </si>
  <si>
    <t xml:space="preserve"> 邮电费
</t>
  </si>
  <si>
    <t xml:space="preserve"> 取暖费
</t>
  </si>
  <si>
    <t xml:space="preserve"> 物业管理费
</t>
  </si>
  <si>
    <t>11</t>
  </si>
  <si>
    <t xml:space="preserve"> 差旅费
</t>
  </si>
  <si>
    <t xml:space="preserve"> 租赁费
</t>
  </si>
  <si>
    <t>28</t>
  </si>
  <si>
    <t xml:space="preserve"> 工会经费
</t>
  </si>
  <si>
    <t>29</t>
  </si>
  <si>
    <t xml:space="preserve"> 福利费
</t>
  </si>
  <si>
    <t>39</t>
  </si>
  <si>
    <t xml:space="preserve"> 其他交通费用
</t>
  </si>
  <si>
    <t>40</t>
  </si>
  <si>
    <t xml:space="preserve"> 税金及附加费用
</t>
  </si>
  <si>
    <t xml:space="preserve"> 会议费</t>
  </si>
  <si>
    <t>15</t>
  </si>
  <si>
    <t xml:space="preserve"> 培训费</t>
  </si>
  <si>
    <t>16</t>
  </si>
  <si>
    <t xml:space="preserve"> 公务接待费</t>
  </si>
  <si>
    <t>17</t>
  </si>
  <si>
    <t xml:space="preserve"> 因公出国（境）费用</t>
  </si>
  <si>
    <t>12</t>
  </si>
  <si>
    <t xml:space="preserve"> 公务用车运行维护费</t>
  </si>
  <si>
    <t>31</t>
  </si>
  <si>
    <t xml:space="preserve"> 维修(护)费</t>
  </si>
  <si>
    <t>13</t>
  </si>
  <si>
    <t xml:space="preserve"> 其他商品和服务支出</t>
  </si>
  <si>
    <t>对个人和家庭的补助</t>
  </si>
  <si>
    <t xml:space="preserve"> 其他对个人和家庭的补助</t>
  </si>
  <si>
    <t>表4：                     一般公共预算“三公”经费支出表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</si>
  <si>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</si>
  <si>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</si>
  <si>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</si>
  <si>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</si>
  <si>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</si>
  <si>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公务接待费</t>
  </si>
  <si>
    <t>公务用车购置费</t>
  </si>
  <si>
    <t>公务用车运行费</t>
  </si>
  <si>
    <t>表5：               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</si>
  <si>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</si>
  <si>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</si>
  <si>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</si>
  <si>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</si>
  <si>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 xml:space="preserve">注：2019年本单位没有使用政府性基金安排的支出，故本表无数据。             
</t>
  </si>
  <si>
    <t>表6：                            部门收支总表</t>
  </si>
  <si>
    <t>一、一般公共预算拨款收入</t>
  </si>
  <si>
    <t>二、政府性基金预算拨款收入</t>
  </si>
  <si>
    <t>三、事业收入</t>
  </si>
  <si>
    <t>（十二）城乡社区事务支出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</si>
  <si>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</si>
  <si>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</si>
  <si>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</si>
  <si>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</si>
  <si>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</si>
  <si>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</si>
  <si>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</si>
  <si>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表7：                                   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</si>
  <si>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</si>
  <si>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</si>
  <si>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</si>
  <si>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</si>
  <si>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</si>
  <si>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</si>
  <si>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</si>
  <si>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</si>
  <si>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</si>
  <si>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医疗卫生与计划生育支出</t>
  </si>
  <si>
    <t>表8：                              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</si>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</sst>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;[Red]\-#,##0.00\ "/>
  </numFmts>
  <fonts count="36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b/>
      <sz val="11"/>
      <name val="宋体"/>
      <family val="0"/>
    </font>
    <font>
      <b/>
      <sz val="10.5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4"/>
      <color indexed="8"/>
      <name val="华文楷体"/>
      <family val="3"/>
    </font>
    <font>
      <b/>
      <sz val="20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34" fillId="3" borderId="0" applyNumberFormat="0" applyBorder="0" applyAlignment="0" applyProtection="0"/>
    <xf numFmtId="0" fontId="20" fillId="4" borderId="1" applyNumberFormat="0" applyAlignment="0" applyProtection="0"/>
    <xf numFmtId="41" fontId="0" fillId="0" borderId="0" applyFont="0" applyFill="0" applyBorder="0" applyAlignment="0" applyProtection="0"/>
    <xf numFmtId="0" fontId="34" fillId="5" borderId="0" applyNumberFormat="0" applyBorder="0" applyAlignment="0" applyProtection="0"/>
    <xf numFmtId="0" fontId="18" fillId="6" borderId="0" applyNumberFormat="0" applyBorder="0" applyAlignment="0" applyProtection="0"/>
    <xf numFmtId="43" fontId="0" fillId="0" borderId="0" applyFont="0" applyFill="0" applyBorder="0" applyAlignment="0" applyProtection="0"/>
    <xf numFmtId="0" fontId="35" fillId="7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5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29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5" fillId="13" borderId="0" applyNumberFormat="0" applyBorder="0" applyAlignment="0" applyProtection="0"/>
    <xf numFmtId="0" fontId="23" fillId="0" borderId="5" applyNumberFormat="0" applyFill="0" applyAlignment="0" applyProtection="0"/>
    <xf numFmtId="0" fontId="35" fillId="14" borderId="0" applyNumberFormat="0" applyBorder="0" applyAlignment="0" applyProtection="0"/>
    <xf numFmtId="0" fontId="33" fillId="15" borderId="6" applyNumberFormat="0" applyAlignment="0" applyProtection="0"/>
    <xf numFmtId="0" fontId="0" fillId="16" borderId="0" applyNumberFormat="0" applyBorder="0" applyAlignment="0" applyProtection="0"/>
    <xf numFmtId="0" fontId="25" fillId="15" borderId="1" applyNumberFormat="0" applyAlignment="0" applyProtection="0"/>
    <xf numFmtId="0" fontId="28" fillId="17" borderId="7" applyNumberFormat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0" fillId="0" borderId="8" applyNumberFormat="0" applyFill="0" applyAlignment="0" applyProtection="0"/>
    <xf numFmtId="0" fontId="2" fillId="0" borderId="9" applyNumberFormat="0" applyFill="0" applyAlignment="0" applyProtection="0"/>
    <xf numFmtId="0" fontId="0" fillId="20" borderId="0" applyNumberFormat="0" applyBorder="0" applyAlignment="0" applyProtection="0"/>
    <xf numFmtId="0" fontId="27" fillId="21" borderId="0" applyNumberFormat="0" applyBorder="0" applyAlignment="0" applyProtection="0"/>
    <xf numFmtId="0" fontId="22" fillId="22" borderId="0" applyNumberFormat="0" applyBorder="0" applyAlignment="0" applyProtection="0"/>
    <xf numFmtId="0" fontId="19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19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0" fillId="35" borderId="0" applyNumberFormat="0" applyBorder="0" applyAlignment="0" applyProtection="0"/>
    <xf numFmtId="0" fontId="35" fillId="36" borderId="0" applyNumberFormat="0" applyBorder="0" applyAlignment="0" applyProtection="0"/>
    <xf numFmtId="0" fontId="34" fillId="37" borderId="0" applyNumberFormat="0" applyBorder="0" applyAlignment="0" applyProtection="0"/>
    <xf numFmtId="0" fontId="0" fillId="6" borderId="0" applyNumberFormat="0" applyBorder="0" applyAlignment="0" applyProtection="0"/>
    <xf numFmtId="0" fontId="35" fillId="38" borderId="0" applyNumberFormat="0" applyBorder="0" applyAlignment="0" applyProtection="0"/>
    <xf numFmtId="0" fontId="9" fillId="0" borderId="0">
      <alignment vertical="center"/>
      <protection/>
    </xf>
    <xf numFmtId="0" fontId="35" fillId="39" borderId="0" applyNumberFormat="0" applyBorder="0" applyAlignment="0" applyProtection="0"/>
    <xf numFmtId="0" fontId="34" fillId="40" borderId="0" applyNumberFormat="0" applyBorder="0" applyAlignment="0" applyProtection="0"/>
    <xf numFmtId="0" fontId="0" fillId="21" borderId="0" applyNumberFormat="0" applyBorder="0" applyAlignment="0" applyProtection="0"/>
    <xf numFmtId="0" fontId="35" fillId="41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19" fillId="4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3" borderId="0" applyNumberFormat="0" applyBorder="0" applyAlignment="0" applyProtection="0"/>
    <xf numFmtId="0" fontId="19" fillId="10" borderId="0" applyNumberFormat="0" applyBorder="0" applyAlignment="0" applyProtection="0"/>
    <xf numFmtId="0" fontId="19" fillId="44" borderId="0" applyNumberFormat="0" applyBorder="0" applyAlignment="0" applyProtection="0"/>
    <xf numFmtId="0" fontId="19" fillId="23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4" borderId="0" applyNumberFormat="0" applyBorder="0" applyAlignment="0" applyProtection="0"/>
    <xf numFmtId="0" fontId="19" fillId="47" borderId="0" applyNumberFormat="0" applyBorder="0" applyAlignment="0" applyProtection="0"/>
  </cellStyleXfs>
  <cellXfs count="18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5" fillId="0" borderId="11" xfId="70" applyNumberFormat="1" applyFont="1" applyFill="1" applyBorder="1" applyAlignment="1">
      <alignment horizontal="center" vertical="center" wrapText="1"/>
      <protection/>
    </xf>
    <xf numFmtId="176" fontId="6" fillId="0" borderId="11" xfId="0" applyNumberFormat="1" applyFont="1" applyFill="1" applyBorder="1" applyAlignment="1">
      <alignment horizontal="center" vertical="center"/>
    </xf>
    <xf numFmtId="177" fontId="5" fillId="0" borderId="11" xfId="70" applyNumberFormat="1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1" fillId="0" borderId="11" xfId="70" applyNumberFormat="1" applyFont="1" applyFill="1" applyBorder="1" applyAlignment="1">
      <alignment horizontal="left" vertical="center" wrapText="1"/>
      <protection/>
    </xf>
    <xf numFmtId="176" fontId="4" fillId="0" borderId="11" xfId="0" applyNumberFormat="1" applyFont="1" applyFill="1" applyBorder="1" applyAlignment="1">
      <alignment horizontal="right" vertical="center"/>
    </xf>
    <xf numFmtId="177" fontId="1" fillId="0" borderId="11" xfId="70" applyNumberFormat="1" applyFont="1" applyFill="1" applyBorder="1" applyAlignment="1">
      <alignment horizontal="right" vertical="center" wrapText="1"/>
      <protection/>
    </xf>
    <xf numFmtId="0" fontId="1" fillId="0" borderId="11" xfId="0" applyNumberFormat="1" applyFont="1" applyFill="1" applyBorder="1" applyAlignment="1">
      <alignment horizontal="left" vertical="center" wrapText="1"/>
    </xf>
    <xf numFmtId="177" fontId="1" fillId="0" borderId="11" xfId="0" applyNumberFormat="1" applyFont="1" applyFill="1" applyBorder="1" applyAlignment="1">
      <alignment horizontal="right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176" fontId="7" fillId="0" borderId="11" xfId="0" applyNumberFormat="1" applyFont="1" applyFill="1" applyBorder="1" applyAlignment="1">
      <alignment horizontal="center" vertical="center"/>
    </xf>
    <xf numFmtId="176" fontId="1" fillId="0" borderId="11" xfId="70" applyNumberFormat="1" applyFont="1" applyFill="1" applyBorder="1" applyAlignment="1">
      <alignment horizontal="right" vertical="center" wrapText="1"/>
      <protection/>
    </xf>
    <xf numFmtId="176" fontId="1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6" fillId="0" borderId="11" xfId="0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left" vertical="center" wrapText="1"/>
    </xf>
    <xf numFmtId="176" fontId="4" fillId="0" borderId="11" xfId="0" applyNumberFormat="1" applyFont="1" applyFill="1" applyBorder="1" applyAlignment="1">
      <alignment horizontal="center" vertical="center"/>
    </xf>
    <xf numFmtId="176" fontId="9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top"/>
    </xf>
    <xf numFmtId="176" fontId="7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vertical="center" wrapText="1"/>
    </xf>
    <xf numFmtId="177" fontId="10" fillId="0" borderId="11" xfId="70" applyNumberFormat="1" applyFont="1" applyFill="1" applyBorder="1" applyAlignment="1">
      <alignment horizontal="center" vertical="center" wrapText="1"/>
      <protection/>
    </xf>
    <xf numFmtId="177" fontId="10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/>
    </xf>
    <xf numFmtId="176" fontId="11" fillId="0" borderId="11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176" fontId="7" fillId="0" borderId="1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Border="1" applyAlignment="1">
      <alignment horizontal="right" vertical="center" wrapText="1"/>
    </xf>
    <xf numFmtId="0" fontId="1" fillId="0" borderId="12" xfId="0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12" fillId="0" borderId="14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right" vertical="center" wrapText="1"/>
    </xf>
    <xf numFmtId="176" fontId="2" fillId="0" borderId="11" xfId="0" applyNumberFormat="1" applyFont="1" applyBorder="1" applyAlignment="1">
      <alignment horizontal="right" vertical="center" wrapText="1"/>
    </xf>
    <xf numFmtId="49" fontId="0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176" fontId="0" fillId="0" borderId="13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176" fontId="0" fillId="0" borderId="11" xfId="0" applyNumberFormat="1" applyFont="1" applyBorder="1" applyAlignment="1">
      <alignment horizontal="right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176" fontId="0" fillId="0" borderId="16" xfId="0" applyNumberFormat="1" applyFont="1" applyBorder="1" applyAlignment="1">
      <alignment horizontal="righ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 wrapText="1"/>
    </xf>
    <xf numFmtId="49" fontId="0" fillId="0" borderId="15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176" fontId="0" fillId="0" borderId="15" xfId="0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6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49" fontId="0" fillId="0" borderId="17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right" vertical="center" wrapText="1"/>
    </xf>
    <xf numFmtId="0" fontId="0" fillId="0" borderId="17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176" fontId="2" fillId="0" borderId="18" xfId="0" applyNumberFormat="1" applyFont="1" applyFill="1" applyBorder="1" applyAlignment="1">
      <alignment horizontal="right" vertical="center"/>
    </xf>
    <xf numFmtId="49" fontId="5" fillId="0" borderId="19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176" fontId="0" fillId="0" borderId="18" xfId="0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176" fontId="2" fillId="0" borderId="0" xfId="0" applyNumberFormat="1" applyFont="1" applyAlignment="1">
      <alignment horizontal="right" vertical="center"/>
    </xf>
    <xf numFmtId="49" fontId="2" fillId="0" borderId="19" xfId="0" applyNumberFormat="1" applyFont="1" applyFill="1" applyBorder="1" applyAlignment="1">
      <alignment horizontal="left" vertical="center" wrapText="1"/>
    </xf>
    <xf numFmtId="176" fontId="2" fillId="0" borderId="11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/>
    </xf>
    <xf numFmtId="176" fontId="0" fillId="0" borderId="22" xfId="0" applyNumberFormat="1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left" vertical="center" wrapText="1"/>
    </xf>
    <xf numFmtId="176" fontId="0" fillId="0" borderId="17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 wrapText="1"/>
    </xf>
    <xf numFmtId="0" fontId="0" fillId="0" borderId="19" xfId="0" applyFont="1" applyFill="1" applyBorder="1" applyAlignment="1">
      <alignment horizontal="right" vertical="center" wrapText="1"/>
    </xf>
    <xf numFmtId="176" fontId="0" fillId="0" borderId="19" xfId="0" applyNumberFormat="1" applyFont="1" applyFill="1" applyBorder="1" applyAlignment="1">
      <alignment horizontal="right" vertical="center" wrapText="1"/>
    </xf>
    <xf numFmtId="176" fontId="0" fillId="0" borderId="11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right" vertical="center"/>
    </xf>
    <xf numFmtId="0" fontId="0" fillId="0" borderId="11" xfId="0" applyFont="1" applyFill="1" applyBorder="1" applyAlignment="1">
      <alignment horizontal="left" vertical="center" wrapText="1"/>
    </xf>
    <xf numFmtId="0" fontId="5" fillId="0" borderId="11" xfId="70" applyNumberFormat="1" applyFont="1" applyFill="1" applyBorder="1" applyAlignment="1">
      <alignment horizontal="left" vertical="center" wrapText="1"/>
      <protection/>
    </xf>
    <xf numFmtId="177" fontId="5" fillId="0" borderId="11" xfId="70" applyNumberFormat="1" applyFont="1" applyFill="1" applyBorder="1" applyAlignment="1">
      <alignment horizontal="right" vertical="center" wrapText="1"/>
      <protection/>
    </xf>
    <xf numFmtId="177" fontId="1" fillId="0" borderId="11" xfId="70" applyNumberFormat="1" applyFont="1" applyFill="1" applyBorder="1" applyAlignment="1">
      <alignment horizontal="right" vertical="center" wrapText="1"/>
      <protection/>
    </xf>
    <xf numFmtId="0" fontId="5" fillId="0" borderId="11" xfId="0" applyNumberFormat="1" applyFont="1" applyFill="1" applyBorder="1" applyAlignment="1">
      <alignment horizontal="left" vertical="center" wrapText="1"/>
    </xf>
    <xf numFmtId="177" fontId="5" fillId="0" borderId="11" xfId="0" applyNumberFormat="1" applyFont="1" applyFill="1" applyBorder="1" applyAlignment="1">
      <alignment horizontal="right" vertical="center" wrapText="1"/>
    </xf>
    <xf numFmtId="0" fontId="0" fillId="0" borderId="11" xfId="0" applyFill="1" applyBorder="1" applyAlignment="1">
      <alignment vertical="center"/>
    </xf>
    <xf numFmtId="176" fontId="6" fillId="0" borderId="11" xfId="0" applyNumberFormat="1" applyFont="1" applyBorder="1" applyAlignment="1">
      <alignment horizontal="center" vertical="center"/>
    </xf>
    <xf numFmtId="176" fontId="1" fillId="0" borderId="11" xfId="70" applyNumberFormat="1" applyFont="1" applyFill="1" applyBorder="1" applyAlignment="1">
      <alignment horizontal="right" vertical="center" wrapText="1"/>
      <protection/>
    </xf>
    <xf numFmtId="43" fontId="5" fillId="0" borderId="11" xfId="70" applyNumberFormat="1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right" vertical="center" wrapText="1"/>
    </xf>
    <xf numFmtId="4" fontId="1" fillId="0" borderId="12" xfId="0" applyNumberFormat="1" applyFont="1" applyFill="1" applyBorder="1" applyAlignment="1" applyProtection="1">
      <alignment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176" fontId="0" fillId="0" borderId="19" xfId="0" applyNumberFormat="1" applyFont="1" applyBorder="1" applyAlignment="1">
      <alignment horizontal="right" vertical="center" wrapText="1"/>
    </xf>
    <xf numFmtId="0" fontId="0" fillId="0" borderId="11" xfId="0" applyFont="1" applyFill="1" applyBorder="1" applyAlignment="1">
      <alignment horizontal="right" vertical="center" wrapText="1"/>
    </xf>
  </cellXfs>
  <cellStyles count="7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60% - 强调文字颜色 5" xfId="69"/>
    <cellStyle name="常规_FB3ED21A9E0649BB93742834FD98212F" xfId="70"/>
    <cellStyle name="强调文字颜色 6" xfId="71"/>
    <cellStyle name="40% - 强调文字颜色 6" xfId="72"/>
    <cellStyle name="20% - 着色 3" xfId="73"/>
    <cellStyle name="60% - 强调文字颜色 6" xfId="74"/>
    <cellStyle name="40% - 着色 1" xfId="75"/>
    <cellStyle name="20% - 着色 4" xfId="76"/>
    <cellStyle name="着色 2" xfId="77"/>
    <cellStyle name="20% - 着色 6" xfId="78"/>
    <cellStyle name="40% - 着色 2" xfId="79"/>
    <cellStyle name="40% - 着色 6" xfId="80"/>
    <cellStyle name="60% - 着色 3" xfId="81"/>
    <cellStyle name="60% - 着色 4" xfId="82"/>
    <cellStyle name="60% - 着色 5" xfId="83"/>
    <cellStyle name="60% - 着色 6" xfId="84"/>
    <cellStyle name="着色 3" xfId="85"/>
    <cellStyle name="着色 4" xfId="86"/>
    <cellStyle name="着色 6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0">
      <selection activeCell="E10" sqref="E10"/>
    </sheetView>
  </sheetViews>
  <sheetFormatPr defaultColWidth="9.00390625" defaultRowHeight="13.5"/>
  <cols>
    <col min="1" max="1" width="25.50390625" style="0" customWidth="1"/>
    <col min="2" max="2" width="18.75390625" style="0" customWidth="1"/>
    <col min="3" max="3" width="27.75390625" style="0" customWidth="1"/>
    <col min="4" max="4" width="16.375" style="0" customWidth="1"/>
    <col min="5" max="5" width="20.875" style="73" customWidth="1"/>
    <col min="6" max="6" width="23.75390625" style="0" customWidth="1"/>
  </cols>
  <sheetData>
    <row r="1" spans="1:6" ht="38.25" customHeight="1">
      <c r="A1" s="175" t="s">
        <v>0</v>
      </c>
      <c r="B1" s="175"/>
      <c r="C1" s="175"/>
      <c r="D1" s="175"/>
      <c r="E1" s="175"/>
      <c r="F1" s="175"/>
    </row>
    <row r="2" spans="1:6" ht="18.75">
      <c r="A2" s="176" t="s">
        <v>1</v>
      </c>
      <c r="B2" s="177"/>
      <c r="C2" s="177"/>
      <c r="D2" s="177"/>
      <c r="E2" s="178" t="s">
        <v>2</v>
      </c>
      <c r="F2" s="178"/>
    </row>
    <row r="3" spans="1:6" ht="28.5" customHeight="1">
      <c r="A3" s="55" t="s">
        <v>3</v>
      </c>
      <c r="B3" s="55"/>
      <c r="C3" s="55" t="s">
        <v>4</v>
      </c>
      <c r="D3" s="55"/>
      <c r="E3" s="179"/>
      <c r="F3" s="55"/>
    </row>
    <row r="4" spans="1:6" ht="28.5" customHeight="1">
      <c r="A4" s="75" t="s">
        <v>5</v>
      </c>
      <c r="B4" s="75" t="s">
        <v>6</v>
      </c>
      <c r="C4" s="75" t="s">
        <v>5</v>
      </c>
      <c r="D4" s="75" t="s">
        <v>7</v>
      </c>
      <c r="E4" s="75" t="s">
        <v>8</v>
      </c>
      <c r="F4" s="80" t="s">
        <v>9</v>
      </c>
    </row>
    <row r="5" spans="1:6" ht="28.5" customHeight="1">
      <c r="A5" s="75" t="s">
        <v>10</v>
      </c>
      <c r="B5" s="57">
        <f>B6</f>
        <v>12432.29</v>
      </c>
      <c r="C5" s="75" t="s">
        <v>11</v>
      </c>
      <c r="D5" s="180">
        <f>SUM(D6:D11)</f>
        <v>12432.289999999999</v>
      </c>
      <c r="E5" s="180">
        <f>SUM(E6:E11)</f>
        <v>12432.289999999999</v>
      </c>
      <c r="F5" s="105"/>
    </row>
    <row r="6" spans="1:6" ht="28.5" customHeight="1">
      <c r="A6" s="181" t="s">
        <v>12</v>
      </c>
      <c r="B6" s="96">
        <v>12432.29</v>
      </c>
      <c r="C6" s="58" t="s">
        <v>13</v>
      </c>
      <c r="D6" s="59">
        <f>E6</f>
        <v>175.2</v>
      </c>
      <c r="E6" s="182">
        <v>175.2</v>
      </c>
      <c r="F6" s="105"/>
    </row>
    <row r="7" spans="1:6" ht="28.5" customHeight="1">
      <c r="A7" s="181" t="s">
        <v>14</v>
      </c>
      <c r="B7" s="90">
        <v>0</v>
      </c>
      <c r="C7" s="58" t="s">
        <v>15</v>
      </c>
      <c r="D7" s="59">
        <v>80.99</v>
      </c>
      <c r="E7" s="182">
        <v>80.99</v>
      </c>
      <c r="F7" s="105"/>
    </row>
    <row r="8" spans="1:6" ht="28.5" customHeight="1">
      <c r="A8" s="181"/>
      <c r="B8" s="105"/>
      <c r="C8" s="58" t="s">
        <v>16</v>
      </c>
      <c r="D8" s="59">
        <f>E8</f>
        <v>12035.46</v>
      </c>
      <c r="E8" s="182">
        <v>12035.46</v>
      </c>
      <c r="F8" s="105"/>
    </row>
    <row r="9" spans="1:6" ht="28.5" customHeight="1">
      <c r="A9" s="181" t="s">
        <v>17</v>
      </c>
      <c r="B9" s="90">
        <v>0</v>
      </c>
      <c r="C9" s="58" t="s">
        <v>18</v>
      </c>
      <c r="D9" s="59">
        <f>E9</f>
        <v>140.64</v>
      </c>
      <c r="E9" s="182">
        <v>140.64</v>
      </c>
      <c r="F9" s="105"/>
    </row>
    <row r="10" spans="1:6" ht="28.5" customHeight="1">
      <c r="A10" s="181" t="s">
        <v>12</v>
      </c>
      <c r="B10" s="90">
        <v>0</v>
      </c>
      <c r="C10" s="58"/>
      <c r="D10" s="59"/>
      <c r="E10" s="90"/>
      <c r="F10" s="105"/>
    </row>
    <row r="11" spans="1:6" ht="28.5" customHeight="1">
      <c r="A11" s="181" t="s">
        <v>14</v>
      </c>
      <c r="B11" s="90">
        <v>0</v>
      </c>
      <c r="C11" s="183"/>
      <c r="D11" s="184"/>
      <c r="E11" s="185"/>
      <c r="F11" s="105"/>
    </row>
    <row r="12" spans="1:6" ht="28.5" customHeight="1">
      <c r="A12" s="105"/>
      <c r="B12" s="105"/>
      <c r="D12" s="155"/>
      <c r="F12" s="105"/>
    </row>
    <row r="13" spans="1:6" ht="28.5" customHeight="1">
      <c r="A13" s="105"/>
      <c r="B13" s="105"/>
      <c r="C13" s="181" t="s">
        <v>19</v>
      </c>
      <c r="D13" s="90">
        <v>0</v>
      </c>
      <c r="E13" s="90">
        <v>0</v>
      </c>
      <c r="F13" s="105"/>
    </row>
    <row r="14" spans="1:6" ht="28.5" customHeight="1">
      <c r="A14" s="105"/>
      <c r="B14" s="105"/>
      <c r="C14" s="105"/>
      <c r="D14" s="186"/>
      <c r="E14" s="96"/>
      <c r="F14" s="105"/>
    </row>
    <row r="15" spans="1:6" ht="28.5" customHeight="1">
      <c r="A15" s="75" t="s">
        <v>20</v>
      </c>
      <c r="B15" s="57">
        <f>B5</f>
        <v>12432.29</v>
      </c>
      <c r="C15" s="75" t="s">
        <v>21</v>
      </c>
      <c r="D15" s="180">
        <f>D5</f>
        <v>12432.289999999999</v>
      </c>
      <c r="E15" s="180">
        <f>E5</f>
        <v>12432.289999999999</v>
      </c>
      <c r="F15" s="105"/>
    </row>
    <row r="16" ht="22.5">
      <c r="A16" s="35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9">
      <selection activeCell="A3" sqref="A3:F26"/>
    </sheetView>
  </sheetViews>
  <sheetFormatPr defaultColWidth="9.00390625" defaultRowHeight="13.5"/>
  <cols>
    <col min="1" max="1" width="10.50390625" style="33" customWidth="1"/>
    <col min="2" max="2" width="26.125" style="157" customWidth="1"/>
    <col min="3" max="3" width="13.75390625" style="33" customWidth="1"/>
    <col min="4" max="4" width="12.375" style="33" customWidth="1"/>
    <col min="5" max="5" width="13.875" style="33" customWidth="1"/>
    <col min="6" max="6" width="12.375" style="33" customWidth="1"/>
    <col min="7" max="246" width="18.00390625" style="33" customWidth="1"/>
    <col min="247" max="247" width="18.00390625" style="33" bestFit="1" customWidth="1"/>
    <col min="248" max="16384" width="9.00390625" style="33" customWidth="1"/>
  </cols>
  <sheetData>
    <row r="1" spans="1:6" s="33" customFormat="1" ht="36" customHeight="1">
      <c r="A1" s="158" t="s">
        <v>22</v>
      </c>
      <c r="B1" s="159"/>
      <c r="C1" s="160" t="s">
        <v>23</v>
      </c>
      <c r="D1" s="161"/>
      <c r="E1" s="161"/>
      <c r="F1" s="161"/>
    </row>
    <row r="2" spans="1:6" s="33" customFormat="1" ht="16.5" customHeight="1">
      <c r="A2" s="162" t="s">
        <v>24</v>
      </c>
      <c r="B2" s="163"/>
      <c r="C2" s="164"/>
      <c r="D2" s="164"/>
      <c r="E2" s="164"/>
      <c r="F2" s="164"/>
    </row>
    <row r="3" spans="1:6" s="33" customFormat="1" ht="30.75" customHeight="1">
      <c r="A3" s="16" t="s">
        <v>25</v>
      </c>
      <c r="B3" s="165"/>
      <c r="C3" s="16" t="s">
        <v>26</v>
      </c>
      <c r="D3" s="16"/>
      <c r="E3" s="16"/>
      <c r="F3" s="16" t="s">
        <v>27</v>
      </c>
    </row>
    <row r="4" spans="1:6" s="33" customFormat="1" ht="30.75" customHeight="1">
      <c r="A4" s="16" t="s">
        <v>28</v>
      </c>
      <c r="B4" s="165" t="s">
        <v>29</v>
      </c>
      <c r="C4" s="16" t="s">
        <v>30</v>
      </c>
      <c r="D4" s="16" t="s">
        <v>31</v>
      </c>
      <c r="E4" s="16" t="s">
        <v>32</v>
      </c>
      <c r="F4" s="16"/>
    </row>
    <row r="5" spans="1:6" s="33" customFormat="1" ht="30.75" customHeight="1">
      <c r="A5" s="12">
        <v>208</v>
      </c>
      <c r="B5" s="166" t="s">
        <v>33</v>
      </c>
      <c r="C5" s="167">
        <f>D5</f>
        <v>175.20000000000002</v>
      </c>
      <c r="D5" s="167">
        <f>D6+D9</f>
        <v>175.20000000000002</v>
      </c>
      <c r="E5" s="167">
        <v>0</v>
      </c>
      <c r="F5" s="16"/>
    </row>
    <row r="6" spans="1:6" s="33" customFormat="1" ht="30.75" customHeight="1">
      <c r="A6" s="16">
        <v>20805</v>
      </c>
      <c r="B6" s="17" t="s">
        <v>34</v>
      </c>
      <c r="C6" s="168">
        <f>D6+E6</f>
        <v>166.65</v>
      </c>
      <c r="D6" s="168">
        <f>D8+D7</f>
        <v>166.65</v>
      </c>
      <c r="E6" s="168">
        <v>0</v>
      </c>
      <c r="F6" s="16"/>
    </row>
    <row r="7" spans="1:6" s="33" customFormat="1" ht="30.75" customHeight="1">
      <c r="A7" s="16">
        <v>2080501</v>
      </c>
      <c r="B7" s="17" t="s">
        <v>35</v>
      </c>
      <c r="C7" s="168">
        <f aca="true" t="shared" si="0" ref="C7:C17">D7+E7</f>
        <v>1.8</v>
      </c>
      <c r="D7" s="168">
        <v>1.8</v>
      </c>
      <c r="E7" s="168">
        <v>0</v>
      </c>
      <c r="F7" s="16"/>
    </row>
    <row r="8" spans="1:6" s="33" customFormat="1" ht="30.75" customHeight="1">
      <c r="A8" s="16">
        <v>2080505</v>
      </c>
      <c r="B8" s="17" t="s">
        <v>36</v>
      </c>
      <c r="C8" s="168">
        <f t="shared" si="0"/>
        <v>164.85</v>
      </c>
      <c r="D8" s="168">
        <v>164.85</v>
      </c>
      <c r="E8" s="168">
        <v>0</v>
      </c>
      <c r="F8" s="16"/>
    </row>
    <row r="9" spans="1:6" s="33" customFormat="1" ht="30.75" customHeight="1">
      <c r="A9" s="16">
        <v>20827</v>
      </c>
      <c r="B9" s="17" t="s">
        <v>37</v>
      </c>
      <c r="C9" s="168">
        <f t="shared" si="0"/>
        <v>8.549999999999999</v>
      </c>
      <c r="D9" s="168">
        <f>D10+D11+D12</f>
        <v>8.549999999999999</v>
      </c>
      <c r="E9" s="168">
        <v>0</v>
      </c>
      <c r="F9" s="16"/>
    </row>
    <row r="10" spans="1:6" s="33" customFormat="1" ht="30.75" customHeight="1">
      <c r="A10" s="16">
        <v>2082701</v>
      </c>
      <c r="B10" s="17" t="s">
        <v>38</v>
      </c>
      <c r="C10" s="168">
        <f t="shared" si="0"/>
        <v>1.13</v>
      </c>
      <c r="D10" s="168">
        <v>1.13</v>
      </c>
      <c r="E10" s="168">
        <v>0</v>
      </c>
      <c r="F10" s="16"/>
    </row>
    <row r="11" spans="1:6" s="33" customFormat="1" ht="30.75" customHeight="1">
      <c r="A11" s="16">
        <v>2082702</v>
      </c>
      <c r="B11" s="20" t="s">
        <v>39</v>
      </c>
      <c r="C11" s="168">
        <f t="shared" si="0"/>
        <v>1.65</v>
      </c>
      <c r="D11" s="21">
        <v>1.65</v>
      </c>
      <c r="E11" s="168">
        <v>0</v>
      </c>
      <c r="F11" s="16"/>
    </row>
    <row r="12" spans="1:6" s="33" customFormat="1" ht="30.75" customHeight="1">
      <c r="A12" s="16">
        <v>2082703</v>
      </c>
      <c r="B12" s="20" t="s">
        <v>40</v>
      </c>
      <c r="C12" s="168">
        <f t="shared" si="0"/>
        <v>5.77</v>
      </c>
      <c r="D12" s="21">
        <v>5.77</v>
      </c>
      <c r="E12" s="168">
        <v>0</v>
      </c>
      <c r="F12" s="16"/>
    </row>
    <row r="13" spans="1:6" s="156" customFormat="1" ht="30.75" customHeight="1">
      <c r="A13" s="12">
        <v>210</v>
      </c>
      <c r="B13" s="169" t="s">
        <v>41</v>
      </c>
      <c r="C13" s="167">
        <f t="shared" si="0"/>
        <v>80.99</v>
      </c>
      <c r="D13" s="170">
        <f>D14</f>
        <v>80.99</v>
      </c>
      <c r="E13" s="167">
        <v>0</v>
      </c>
      <c r="F13" s="12"/>
    </row>
    <row r="14" spans="1:6" s="33" customFormat="1" ht="30.75" customHeight="1">
      <c r="A14" s="16">
        <v>21011</v>
      </c>
      <c r="B14" s="20" t="s">
        <v>42</v>
      </c>
      <c r="C14" s="168">
        <f t="shared" si="0"/>
        <v>80.99</v>
      </c>
      <c r="D14" s="21">
        <f>D15+D16</f>
        <v>80.99</v>
      </c>
      <c r="E14" s="168">
        <v>0</v>
      </c>
      <c r="F14" s="16"/>
    </row>
    <row r="15" spans="1:6" s="33" customFormat="1" ht="30.75" customHeight="1">
      <c r="A15" s="16">
        <v>2101101</v>
      </c>
      <c r="B15" s="20" t="s">
        <v>43</v>
      </c>
      <c r="C15" s="168">
        <f t="shared" si="0"/>
        <v>65.94</v>
      </c>
      <c r="D15" s="21">
        <v>65.94</v>
      </c>
      <c r="E15" s="168">
        <v>0</v>
      </c>
      <c r="F15" s="16"/>
    </row>
    <row r="16" spans="1:6" s="33" customFormat="1" ht="30.75" customHeight="1">
      <c r="A16" s="16">
        <v>2101103</v>
      </c>
      <c r="B16" s="20" t="s">
        <v>44</v>
      </c>
      <c r="C16" s="168">
        <f t="shared" si="0"/>
        <v>15.05</v>
      </c>
      <c r="D16" s="21">
        <v>15.05</v>
      </c>
      <c r="E16" s="168">
        <v>0</v>
      </c>
      <c r="F16" s="16"/>
    </row>
    <row r="17" spans="1:6" s="33" customFormat="1" ht="30.75" customHeight="1">
      <c r="A17" s="12">
        <v>212</v>
      </c>
      <c r="B17" s="169" t="s">
        <v>45</v>
      </c>
      <c r="C17" s="168">
        <f>C18</f>
        <v>12035.46</v>
      </c>
      <c r="D17" s="168">
        <f>D18</f>
        <v>1246.72</v>
      </c>
      <c r="E17" s="168">
        <f>E18</f>
        <v>10788.74</v>
      </c>
      <c r="F17" s="16"/>
    </row>
    <row r="18" spans="1:6" s="33" customFormat="1" ht="30.75" customHeight="1">
      <c r="A18" s="16">
        <v>21201</v>
      </c>
      <c r="B18" s="20" t="s">
        <v>46</v>
      </c>
      <c r="C18" s="168">
        <f>C19+C20</f>
        <v>12035.46</v>
      </c>
      <c r="D18" s="19">
        <f>D19+D20</f>
        <v>1246.72</v>
      </c>
      <c r="E18" s="19">
        <f>E19+E20</f>
        <v>10788.74</v>
      </c>
      <c r="F18" s="16"/>
    </row>
    <row r="19" spans="1:6" s="33" customFormat="1" ht="30.75" customHeight="1">
      <c r="A19" s="16">
        <v>2120101</v>
      </c>
      <c r="B19" s="20" t="s">
        <v>47</v>
      </c>
      <c r="C19" s="168">
        <f>D19+E19</f>
        <v>1967.06</v>
      </c>
      <c r="D19" s="21">
        <v>1246.72</v>
      </c>
      <c r="E19" s="168">
        <f>99+8+9+249.46+354.88</f>
        <v>720.34</v>
      </c>
      <c r="F19" s="16"/>
    </row>
    <row r="20" spans="1:6" s="33" customFormat="1" ht="30.75" customHeight="1">
      <c r="A20" s="16">
        <v>2120199</v>
      </c>
      <c r="B20" s="20" t="s">
        <v>48</v>
      </c>
      <c r="C20" s="168">
        <f>D20+E20</f>
        <v>10068.4</v>
      </c>
      <c r="D20" s="21">
        <v>0</v>
      </c>
      <c r="E20" s="16">
        <f>11.2+1200+7+379.88+5000+246.32+3000+20+76+128</f>
        <v>10068.4</v>
      </c>
      <c r="F20" s="171"/>
    </row>
    <row r="21" spans="1:6" s="33" customFormat="1" ht="30.75" customHeight="1">
      <c r="A21" s="12">
        <v>221</v>
      </c>
      <c r="B21" s="169" t="s">
        <v>49</v>
      </c>
      <c r="C21" s="168">
        <f>D21+E21</f>
        <v>140.64</v>
      </c>
      <c r="D21" s="170">
        <f>D24</f>
        <v>97.64</v>
      </c>
      <c r="E21" s="167">
        <f>E24</f>
        <v>43</v>
      </c>
      <c r="F21" s="16"/>
    </row>
    <row r="22" spans="1:6" s="32" customFormat="1" ht="24" customHeight="1">
      <c r="A22" s="24">
        <v>22101</v>
      </c>
      <c r="B22" s="25" t="s">
        <v>50</v>
      </c>
      <c r="C22" s="172">
        <f>E22+D22</f>
        <v>43</v>
      </c>
      <c r="D22" s="26">
        <v>0</v>
      </c>
      <c r="E22" s="26">
        <f>E23</f>
        <v>43</v>
      </c>
      <c r="F22" s="26"/>
    </row>
    <row r="23" spans="1:6" s="33" customFormat="1" ht="30.75" customHeight="1">
      <c r="A23" s="16">
        <v>2210105</v>
      </c>
      <c r="B23" s="20" t="s">
        <v>51</v>
      </c>
      <c r="C23" s="173">
        <f>D23+E23</f>
        <v>43</v>
      </c>
      <c r="D23" s="173">
        <v>0</v>
      </c>
      <c r="E23" s="28">
        <v>43</v>
      </c>
      <c r="F23" s="16"/>
    </row>
    <row r="24" spans="1:6" s="33" customFormat="1" ht="30.75" customHeight="1">
      <c r="A24" s="16">
        <v>22102</v>
      </c>
      <c r="B24" s="20" t="s">
        <v>52</v>
      </c>
      <c r="C24" s="173">
        <f>D24+E24</f>
        <v>140.64</v>
      </c>
      <c r="D24" s="173">
        <f>D23+D25</f>
        <v>97.64</v>
      </c>
      <c r="E24" s="173">
        <f>E23+E25</f>
        <v>43</v>
      </c>
      <c r="F24" s="16"/>
    </row>
    <row r="25" spans="1:6" s="33" customFormat="1" ht="24" customHeight="1">
      <c r="A25" s="16">
        <v>2210201</v>
      </c>
      <c r="B25" s="20" t="s">
        <v>53</v>
      </c>
      <c r="C25" s="173">
        <f>D25+E25</f>
        <v>97.64</v>
      </c>
      <c r="D25" s="173">
        <v>97.64</v>
      </c>
      <c r="E25" s="28">
        <v>0</v>
      </c>
      <c r="F25" s="16"/>
    </row>
    <row r="26" spans="1:6" s="33" customFormat="1" ht="24" customHeight="1">
      <c r="A26" s="12" t="s">
        <v>54</v>
      </c>
      <c r="B26" s="169"/>
      <c r="C26" s="174">
        <f>E26+D26</f>
        <v>12432.29</v>
      </c>
      <c r="D26" s="174">
        <f>D21+D17++D13+D5</f>
        <v>1600.5500000000002</v>
      </c>
      <c r="E26" s="174">
        <f>E21+E17++E13+E5</f>
        <v>10831.74</v>
      </c>
      <c r="F26" s="16"/>
    </row>
  </sheetData>
  <sheetProtection/>
  <mergeCells count="4">
    <mergeCell ref="A2:F2"/>
    <mergeCell ref="A3:B3"/>
    <mergeCell ref="C3:E3"/>
    <mergeCell ref="F3:F4"/>
  </mergeCells>
  <printOptions/>
  <pageMargins left="0.7" right="0.7" top="0.55" bottom="0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workbookViewId="0" topLeftCell="A40">
      <selection activeCell="I19" sqref="I19"/>
    </sheetView>
  </sheetViews>
  <sheetFormatPr defaultColWidth="9.00390625" defaultRowHeight="13.5"/>
  <cols>
    <col min="1" max="1" width="6.25390625" style="0" customWidth="1"/>
    <col min="2" max="2" width="7.00390625" style="72" customWidth="1"/>
    <col min="3" max="3" width="22.00390625" style="72" customWidth="1"/>
    <col min="4" max="4" width="11.625" style="73" customWidth="1"/>
    <col min="5" max="5" width="15.00390625" style="0" customWidth="1"/>
    <col min="6" max="6" width="15.00390625" style="72" customWidth="1"/>
    <col min="7" max="7" width="14.75390625" style="72" customWidth="1"/>
    <col min="8" max="9" width="14.75390625" style="73" customWidth="1"/>
    <col min="10" max="10" width="14.75390625" style="0" customWidth="1"/>
  </cols>
  <sheetData>
    <row r="1" spans="1:10" ht="42.75" customHeight="1">
      <c r="A1" s="74" t="s">
        <v>55</v>
      </c>
      <c r="B1" s="74"/>
      <c r="C1" s="74"/>
      <c r="D1" s="74"/>
      <c r="E1" s="74"/>
      <c r="F1" s="74"/>
      <c r="G1" s="74"/>
      <c r="H1" s="74"/>
      <c r="I1" s="74"/>
      <c r="J1" s="74"/>
    </row>
    <row r="2" spans="2:10" ht="21" customHeight="1">
      <c r="B2" s="53"/>
      <c r="I2" s="73" t="s">
        <v>2</v>
      </c>
      <c r="J2" s="147"/>
    </row>
    <row r="3" spans="1:10" ht="27.75" customHeight="1">
      <c r="A3" s="75" t="s">
        <v>56</v>
      </c>
      <c r="B3" s="75"/>
      <c r="C3" s="75"/>
      <c r="D3" s="75"/>
      <c r="E3" s="75" t="s">
        <v>57</v>
      </c>
      <c r="F3" s="75"/>
      <c r="G3" s="75"/>
      <c r="H3" s="75"/>
      <c r="I3" s="75"/>
      <c r="J3" s="75" t="s">
        <v>27</v>
      </c>
    </row>
    <row r="4" spans="1:10" ht="27.75" customHeight="1">
      <c r="A4" s="75" t="s">
        <v>28</v>
      </c>
      <c r="B4" s="75"/>
      <c r="C4" s="75" t="s">
        <v>29</v>
      </c>
      <c r="D4" s="75" t="s">
        <v>7</v>
      </c>
      <c r="E4" s="75" t="s">
        <v>28</v>
      </c>
      <c r="F4" s="75"/>
      <c r="G4" s="75" t="s">
        <v>29</v>
      </c>
      <c r="H4" s="76" t="s">
        <v>58</v>
      </c>
      <c r="I4" s="75" t="s">
        <v>59</v>
      </c>
      <c r="J4" s="75"/>
    </row>
    <row r="5" spans="1:10" ht="27.75" customHeight="1">
      <c r="A5" s="29" t="s">
        <v>60</v>
      </c>
      <c r="B5" s="75" t="s">
        <v>61</v>
      </c>
      <c r="C5" s="75"/>
      <c r="D5" s="75"/>
      <c r="E5" s="75" t="s">
        <v>60</v>
      </c>
      <c r="F5" s="75" t="s">
        <v>61</v>
      </c>
      <c r="G5" s="75"/>
      <c r="H5" s="77"/>
      <c r="I5" s="75"/>
      <c r="J5" s="75"/>
    </row>
    <row r="6" spans="1:10" ht="27.75" customHeight="1">
      <c r="A6" s="78">
        <v>501</v>
      </c>
      <c r="B6" s="79"/>
      <c r="C6" s="80" t="s">
        <v>62</v>
      </c>
      <c r="D6" s="81">
        <f>D7+D10+D15+D16</f>
        <v>1435.6100000000001</v>
      </c>
      <c r="E6" s="75">
        <v>301</v>
      </c>
      <c r="F6" s="80"/>
      <c r="G6" s="80" t="s">
        <v>63</v>
      </c>
      <c r="H6" s="82">
        <f>H7+H8+H9+H10+H11+H12+H13+H14+H15+H16+H17+H18</f>
        <v>1435.6100000000001</v>
      </c>
      <c r="I6" s="90">
        <v>0</v>
      </c>
      <c r="J6" s="105"/>
    </row>
    <row r="7" spans="1:10" ht="27.75" customHeight="1">
      <c r="A7" s="83"/>
      <c r="B7" s="84" t="s">
        <v>64</v>
      </c>
      <c r="C7" s="85" t="s">
        <v>65</v>
      </c>
      <c r="D7" s="86">
        <f>H7+H8+H9</f>
        <v>820.25</v>
      </c>
      <c r="E7" s="87"/>
      <c r="F7" s="88" t="s">
        <v>64</v>
      </c>
      <c r="G7" s="89" t="s">
        <v>66</v>
      </c>
      <c r="H7" s="90">
        <v>223.05</v>
      </c>
      <c r="I7" s="90">
        <v>0</v>
      </c>
      <c r="J7" s="105"/>
    </row>
    <row r="8" spans="1:10" ht="27.75" customHeight="1">
      <c r="A8" s="91"/>
      <c r="B8" s="92"/>
      <c r="C8" s="93"/>
      <c r="D8" s="94"/>
      <c r="E8" s="95"/>
      <c r="F8" s="88" t="s">
        <v>67</v>
      </c>
      <c r="G8" s="89" t="s">
        <v>68</v>
      </c>
      <c r="H8" s="96">
        <v>528.69</v>
      </c>
      <c r="I8" s="90">
        <v>0</v>
      </c>
      <c r="J8" s="105"/>
    </row>
    <row r="9" spans="1:10" ht="27.75" customHeight="1">
      <c r="A9" s="97"/>
      <c r="B9" s="98"/>
      <c r="C9" s="99"/>
      <c r="D9" s="100"/>
      <c r="E9" s="101"/>
      <c r="F9" s="88" t="s">
        <v>69</v>
      </c>
      <c r="G9" s="89" t="s">
        <v>70</v>
      </c>
      <c r="H9" s="90">
        <v>68.51</v>
      </c>
      <c r="I9" s="90">
        <v>0</v>
      </c>
      <c r="J9" s="105"/>
    </row>
    <row r="10" spans="1:10" ht="27.75" customHeight="1">
      <c r="A10" s="83"/>
      <c r="B10" s="84" t="s">
        <v>67</v>
      </c>
      <c r="C10" s="85" t="s">
        <v>71</v>
      </c>
      <c r="D10" s="102">
        <f>H10+H11+H12+H13+H14</f>
        <v>254.39000000000001</v>
      </c>
      <c r="E10" s="87"/>
      <c r="F10" s="88" t="s">
        <v>72</v>
      </c>
      <c r="G10" s="89" t="s">
        <v>73</v>
      </c>
      <c r="H10" s="96">
        <v>164.85</v>
      </c>
      <c r="I10" s="90">
        <v>0</v>
      </c>
      <c r="J10" s="105"/>
    </row>
    <row r="11" spans="1:10" ht="27.75" customHeight="1">
      <c r="A11" s="91"/>
      <c r="B11" s="92"/>
      <c r="C11" s="93"/>
      <c r="D11" s="103"/>
      <c r="E11" s="95"/>
      <c r="F11" s="88" t="s">
        <v>74</v>
      </c>
      <c r="G11" s="89" t="s">
        <v>75</v>
      </c>
      <c r="H11" s="90">
        <v>0</v>
      </c>
      <c r="I11" s="90">
        <v>0</v>
      </c>
      <c r="J11" s="105"/>
    </row>
    <row r="12" spans="1:10" ht="27.75" customHeight="1">
      <c r="A12" s="97"/>
      <c r="B12" s="98"/>
      <c r="C12" s="99"/>
      <c r="D12" s="104"/>
      <c r="E12" s="101"/>
      <c r="F12" s="25">
        <v>10</v>
      </c>
      <c r="G12" s="89" t="s">
        <v>76</v>
      </c>
      <c r="H12" s="96">
        <v>65.94</v>
      </c>
      <c r="I12" s="90">
        <v>0</v>
      </c>
      <c r="J12" s="105"/>
    </row>
    <row r="13" spans="1:10" ht="27.75" customHeight="1">
      <c r="A13" s="97"/>
      <c r="B13" s="88"/>
      <c r="C13" s="89"/>
      <c r="D13" s="96"/>
      <c r="E13" s="105"/>
      <c r="F13" s="25">
        <v>11</v>
      </c>
      <c r="G13" s="89" t="s">
        <v>77</v>
      </c>
      <c r="H13" s="90">
        <v>15.05</v>
      </c>
      <c r="I13" s="90">
        <v>0</v>
      </c>
      <c r="J13" s="105"/>
    </row>
    <row r="14" spans="1:10" ht="27.75" customHeight="1">
      <c r="A14" s="97"/>
      <c r="B14" s="88"/>
      <c r="C14" s="89"/>
      <c r="D14" s="96"/>
      <c r="E14" s="105"/>
      <c r="F14" s="25">
        <v>12</v>
      </c>
      <c r="G14" s="89" t="s">
        <v>78</v>
      </c>
      <c r="H14" s="90">
        <v>8.55</v>
      </c>
      <c r="I14" s="90">
        <v>0</v>
      </c>
      <c r="J14" s="105"/>
    </row>
    <row r="15" spans="1:10" ht="27.75" customHeight="1">
      <c r="A15" s="106"/>
      <c r="B15" s="88" t="s">
        <v>69</v>
      </c>
      <c r="C15" s="89" t="s">
        <v>53</v>
      </c>
      <c r="D15" s="96">
        <f>H15</f>
        <v>97.64</v>
      </c>
      <c r="E15" s="105"/>
      <c r="F15" s="88">
        <v>13</v>
      </c>
      <c r="G15" s="89" t="s">
        <v>53</v>
      </c>
      <c r="H15" s="96">
        <v>97.64</v>
      </c>
      <c r="I15" s="90">
        <v>0</v>
      </c>
      <c r="J15" s="105"/>
    </row>
    <row r="16" spans="1:10" ht="27.75" customHeight="1">
      <c r="A16" s="107"/>
      <c r="B16" s="84" t="s">
        <v>79</v>
      </c>
      <c r="C16" s="89" t="s">
        <v>80</v>
      </c>
      <c r="D16" s="96">
        <f>H16+H17+H18</f>
        <v>263.33</v>
      </c>
      <c r="E16" s="105"/>
      <c r="F16" s="88" t="s">
        <v>81</v>
      </c>
      <c r="G16" s="89" t="s">
        <v>82</v>
      </c>
      <c r="H16" s="90">
        <v>39.96</v>
      </c>
      <c r="I16" s="90">
        <v>0</v>
      </c>
      <c r="J16" s="105"/>
    </row>
    <row r="17" spans="1:10" ht="27.75" customHeight="1">
      <c r="A17" s="107"/>
      <c r="B17" s="98"/>
      <c r="C17" s="108"/>
      <c r="D17" s="96"/>
      <c r="E17" s="105"/>
      <c r="F17" s="88" t="s">
        <v>83</v>
      </c>
      <c r="G17" s="89" t="s">
        <v>84</v>
      </c>
      <c r="H17" s="90">
        <v>0</v>
      </c>
      <c r="I17" s="90">
        <v>0</v>
      </c>
      <c r="J17" s="105"/>
    </row>
    <row r="18" spans="1:10" ht="27.75" customHeight="1">
      <c r="A18" s="109"/>
      <c r="B18" s="110"/>
      <c r="C18" s="111"/>
      <c r="D18" s="112"/>
      <c r="E18" s="113"/>
      <c r="F18" s="111">
        <v>99</v>
      </c>
      <c r="G18" s="111" t="s">
        <v>80</v>
      </c>
      <c r="H18" s="112">
        <v>223.37</v>
      </c>
      <c r="I18" s="90">
        <v>0</v>
      </c>
      <c r="J18" s="113"/>
    </row>
    <row r="19" spans="1:10" ht="27.75" customHeight="1">
      <c r="A19" s="114">
        <v>502</v>
      </c>
      <c r="B19" s="115"/>
      <c r="C19" s="116" t="s">
        <v>85</v>
      </c>
      <c r="D19" s="117">
        <f>D20+D34+D35+D36+D37+D38+D39+D40</f>
        <v>109.15</v>
      </c>
      <c r="E19" s="114">
        <v>302</v>
      </c>
      <c r="F19" s="118"/>
      <c r="G19" s="115" t="s">
        <v>86</v>
      </c>
      <c r="H19" s="90">
        <v>0</v>
      </c>
      <c r="I19" s="148">
        <f>I20+I21+I22+I23+I24+I25+I26+I27+I28+I29+I30+I31+I32+I33+I34+I35+I36+I37+I38+I39+I40</f>
        <v>109.15</v>
      </c>
      <c r="J19" s="119"/>
    </row>
    <row r="20" spans="1:10" ht="27.75" customHeight="1">
      <c r="A20" s="119"/>
      <c r="B20" s="120" t="s">
        <v>64</v>
      </c>
      <c r="C20" s="121" t="s">
        <v>87</v>
      </c>
      <c r="D20" s="122">
        <f>I20+I21+I22+I23+I24+I25+I26+I27+I28+I29+I30+I31+I32+I33</f>
        <v>72.57000000000001</v>
      </c>
      <c r="E20" s="123"/>
      <c r="F20" s="124" t="s">
        <v>64</v>
      </c>
      <c r="G20" s="125" t="s">
        <v>88</v>
      </c>
      <c r="H20" s="90">
        <v>0</v>
      </c>
      <c r="I20" s="149">
        <v>12.6</v>
      </c>
      <c r="J20" s="119"/>
    </row>
    <row r="21" spans="1:10" ht="27.75" customHeight="1">
      <c r="A21" s="119"/>
      <c r="B21" s="120"/>
      <c r="C21" s="121"/>
      <c r="D21" s="126"/>
      <c r="E21" s="127"/>
      <c r="F21" s="124" t="s">
        <v>67</v>
      </c>
      <c r="G21" s="125" t="s">
        <v>89</v>
      </c>
      <c r="H21" s="90">
        <v>0</v>
      </c>
      <c r="I21" s="150">
        <v>2.39</v>
      </c>
      <c r="J21" s="119"/>
    </row>
    <row r="22" spans="1:10" ht="27.75" customHeight="1">
      <c r="A22" s="119"/>
      <c r="B22" s="120"/>
      <c r="C22" s="121"/>
      <c r="D22" s="126"/>
      <c r="E22" s="127"/>
      <c r="F22" s="124" t="s">
        <v>90</v>
      </c>
      <c r="G22" s="125" t="s">
        <v>91</v>
      </c>
      <c r="H22" s="90">
        <v>0</v>
      </c>
      <c r="I22" s="150">
        <v>0</v>
      </c>
      <c r="J22" s="119"/>
    </row>
    <row r="23" spans="1:10" ht="27.75" customHeight="1">
      <c r="A23" s="119"/>
      <c r="B23" s="120"/>
      <c r="C23" s="121"/>
      <c r="D23" s="126"/>
      <c r="E23" s="127"/>
      <c r="F23" s="124" t="s">
        <v>92</v>
      </c>
      <c r="G23" s="125" t="s">
        <v>93</v>
      </c>
      <c r="H23" s="90">
        <v>0</v>
      </c>
      <c r="I23" s="149">
        <v>1.31</v>
      </c>
      <c r="J23" s="119"/>
    </row>
    <row r="24" spans="1:10" ht="27.75" customHeight="1">
      <c r="A24" s="119"/>
      <c r="B24" s="120"/>
      <c r="C24" s="121"/>
      <c r="D24" s="126"/>
      <c r="E24" s="127"/>
      <c r="F24" s="124" t="s">
        <v>81</v>
      </c>
      <c r="G24" s="125" t="s">
        <v>94</v>
      </c>
      <c r="H24" s="90">
        <v>0</v>
      </c>
      <c r="I24" s="150">
        <v>5.01</v>
      </c>
      <c r="J24" s="119"/>
    </row>
    <row r="25" spans="1:10" ht="27.75" customHeight="1">
      <c r="A25" s="119"/>
      <c r="B25" s="120"/>
      <c r="C25" s="121"/>
      <c r="D25" s="126"/>
      <c r="E25" s="127"/>
      <c r="F25" s="124" t="s">
        <v>95</v>
      </c>
      <c r="G25" s="125" t="s">
        <v>96</v>
      </c>
      <c r="H25" s="90">
        <v>0</v>
      </c>
      <c r="I25" s="150">
        <v>4.74</v>
      </c>
      <c r="J25" s="119"/>
    </row>
    <row r="26" spans="1:10" ht="27.75" customHeight="1">
      <c r="A26" s="119"/>
      <c r="B26" s="120"/>
      <c r="C26" s="121"/>
      <c r="D26" s="126"/>
      <c r="E26" s="127"/>
      <c r="F26" s="124" t="s">
        <v>72</v>
      </c>
      <c r="G26" s="125" t="s">
        <v>97</v>
      </c>
      <c r="H26" s="90">
        <v>0</v>
      </c>
      <c r="I26" s="150"/>
      <c r="J26" s="119"/>
    </row>
    <row r="27" spans="1:10" ht="27.75" customHeight="1">
      <c r="A27" s="119"/>
      <c r="B27" s="120"/>
      <c r="C27" s="121"/>
      <c r="D27" s="126"/>
      <c r="E27" s="127"/>
      <c r="F27" s="124" t="s">
        <v>74</v>
      </c>
      <c r="G27" s="125" t="s">
        <v>98</v>
      </c>
      <c r="H27" s="90">
        <v>0</v>
      </c>
      <c r="I27" s="150">
        <v>0</v>
      </c>
      <c r="J27" s="119"/>
    </row>
    <row r="28" spans="1:10" ht="27.75" customHeight="1">
      <c r="A28" s="119"/>
      <c r="B28" s="120"/>
      <c r="C28" s="121"/>
      <c r="D28" s="126"/>
      <c r="E28" s="127"/>
      <c r="F28" s="124" t="s">
        <v>99</v>
      </c>
      <c r="G28" s="125" t="s">
        <v>100</v>
      </c>
      <c r="H28" s="90">
        <v>0</v>
      </c>
      <c r="I28" s="150">
        <v>28</v>
      </c>
      <c r="J28" s="119"/>
    </row>
    <row r="29" spans="1:10" ht="27.75" customHeight="1">
      <c r="A29" s="119"/>
      <c r="B29" s="120"/>
      <c r="C29" s="121"/>
      <c r="D29" s="126"/>
      <c r="E29" s="127"/>
      <c r="F29" s="124" t="s">
        <v>83</v>
      </c>
      <c r="G29" s="125" t="s">
        <v>101</v>
      </c>
      <c r="H29" s="90">
        <v>0</v>
      </c>
      <c r="I29" s="151">
        <v>0</v>
      </c>
      <c r="J29" s="119"/>
    </row>
    <row r="30" spans="1:10" ht="27.75" customHeight="1">
      <c r="A30" s="119"/>
      <c r="B30" s="120"/>
      <c r="C30" s="121"/>
      <c r="D30" s="126"/>
      <c r="E30" s="127"/>
      <c r="F30" s="124" t="s">
        <v>102</v>
      </c>
      <c r="G30" s="121" t="s">
        <v>103</v>
      </c>
      <c r="H30" s="90">
        <v>0</v>
      </c>
      <c r="I30" s="151">
        <v>18.15</v>
      </c>
      <c r="J30" s="119"/>
    </row>
    <row r="31" spans="1:10" ht="27.75" customHeight="1">
      <c r="A31" s="119"/>
      <c r="B31" s="120"/>
      <c r="C31" s="121"/>
      <c r="D31" s="126"/>
      <c r="E31" s="127"/>
      <c r="F31" s="124" t="s">
        <v>104</v>
      </c>
      <c r="G31" s="121" t="s">
        <v>105</v>
      </c>
      <c r="H31" s="90">
        <v>0</v>
      </c>
      <c r="I31" s="151">
        <v>0.37</v>
      </c>
      <c r="J31" s="119"/>
    </row>
    <row r="32" spans="1:10" ht="27.75" customHeight="1">
      <c r="A32" s="119"/>
      <c r="B32" s="120"/>
      <c r="C32" s="121"/>
      <c r="D32" s="126"/>
      <c r="E32" s="127"/>
      <c r="F32" s="124" t="s">
        <v>106</v>
      </c>
      <c r="G32" s="121" t="s">
        <v>107</v>
      </c>
      <c r="H32" s="90">
        <v>0</v>
      </c>
      <c r="I32" s="151">
        <v>0</v>
      </c>
      <c r="J32" s="119"/>
    </row>
    <row r="33" spans="1:10" ht="27.75" customHeight="1">
      <c r="A33" s="119"/>
      <c r="B33" s="120"/>
      <c r="C33" s="121"/>
      <c r="D33" s="126"/>
      <c r="E33" s="127"/>
      <c r="F33" s="124" t="s">
        <v>108</v>
      </c>
      <c r="G33" s="121" t="s">
        <v>109</v>
      </c>
      <c r="H33" s="90">
        <v>0</v>
      </c>
      <c r="I33" s="151">
        <v>0</v>
      </c>
      <c r="J33" s="119"/>
    </row>
    <row r="34" spans="1:10" ht="27.75" customHeight="1">
      <c r="A34" s="119"/>
      <c r="B34" s="120" t="s">
        <v>67</v>
      </c>
      <c r="C34" s="121" t="s">
        <v>110</v>
      </c>
      <c r="D34" s="128">
        <f aca="true" t="shared" si="0" ref="D34:D40">I34</f>
        <v>0</v>
      </c>
      <c r="E34" s="127"/>
      <c r="F34" s="124" t="s">
        <v>111</v>
      </c>
      <c r="G34" s="121" t="s">
        <v>110</v>
      </c>
      <c r="H34" s="90">
        <v>0</v>
      </c>
      <c r="I34" s="151">
        <v>0</v>
      </c>
      <c r="J34" s="119"/>
    </row>
    <row r="35" spans="1:10" ht="27.75" customHeight="1">
      <c r="A35" s="119"/>
      <c r="B35" s="120" t="s">
        <v>69</v>
      </c>
      <c r="C35" s="121" t="s">
        <v>112</v>
      </c>
      <c r="D35" s="128">
        <f t="shared" si="0"/>
        <v>3.6</v>
      </c>
      <c r="E35" s="127"/>
      <c r="F35" s="124" t="s">
        <v>113</v>
      </c>
      <c r="G35" s="125" t="s">
        <v>112</v>
      </c>
      <c r="H35" s="90">
        <v>0</v>
      </c>
      <c r="I35" s="150">
        <v>3.6</v>
      </c>
      <c r="J35" s="127"/>
    </row>
    <row r="36" spans="1:10" ht="27.75" customHeight="1">
      <c r="A36" s="129"/>
      <c r="B36" s="120" t="s">
        <v>81</v>
      </c>
      <c r="C36" s="121" t="s">
        <v>114</v>
      </c>
      <c r="D36" s="126">
        <f t="shared" si="0"/>
        <v>2.25</v>
      </c>
      <c r="E36" s="127"/>
      <c r="F36" s="124" t="s">
        <v>115</v>
      </c>
      <c r="G36" s="121" t="s">
        <v>114</v>
      </c>
      <c r="H36" s="90">
        <v>0</v>
      </c>
      <c r="I36" s="152">
        <v>2.25</v>
      </c>
      <c r="J36" s="127"/>
    </row>
    <row r="37" spans="1:10" ht="27.75" customHeight="1">
      <c r="A37" s="129"/>
      <c r="B37" s="120" t="s">
        <v>95</v>
      </c>
      <c r="C37" s="121" t="s">
        <v>116</v>
      </c>
      <c r="D37" s="130">
        <f t="shared" si="0"/>
        <v>0</v>
      </c>
      <c r="E37" s="127"/>
      <c r="F37" s="124" t="s">
        <v>117</v>
      </c>
      <c r="G37" s="121" t="s">
        <v>116</v>
      </c>
      <c r="H37" s="90">
        <v>0</v>
      </c>
      <c r="I37" s="151">
        <v>0</v>
      </c>
      <c r="J37" s="127"/>
    </row>
    <row r="38" spans="1:10" ht="27.75" customHeight="1">
      <c r="A38" s="114"/>
      <c r="B38" s="120" t="s">
        <v>72</v>
      </c>
      <c r="C38" s="121" t="s">
        <v>118</v>
      </c>
      <c r="D38" s="128">
        <f t="shared" si="0"/>
        <v>16</v>
      </c>
      <c r="E38" s="127"/>
      <c r="F38" s="124" t="s">
        <v>119</v>
      </c>
      <c r="G38" s="121" t="s">
        <v>118</v>
      </c>
      <c r="H38" s="90">
        <v>0</v>
      </c>
      <c r="I38" s="153">
        <v>16</v>
      </c>
      <c r="J38" s="127"/>
    </row>
    <row r="39" spans="1:10" ht="27.75" customHeight="1">
      <c r="A39" s="114"/>
      <c r="B39" s="120" t="s">
        <v>74</v>
      </c>
      <c r="C39" s="121" t="s">
        <v>120</v>
      </c>
      <c r="D39" s="128">
        <f t="shared" si="0"/>
        <v>1.8</v>
      </c>
      <c r="E39" s="127"/>
      <c r="F39" s="124" t="s">
        <v>121</v>
      </c>
      <c r="G39" s="121" t="s">
        <v>120</v>
      </c>
      <c r="H39" s="90">
        <v>0</v>
      </c>
      <c r="I39" s="153">
        <v>1.8</v>
      </c>
      <c r="J39" s="127"/>
    </row>
    <row r="40" spans="1:10" ht="27.75" customHeight="1">
      <c r="A40" s="129"/>
      <c r="B40" s="121">
        <v>99</v>
      </c>
      <c r="C40" s="121" t="s">
        <v>122</v>
      </c>
      <c r="D40" s="126">
        <f t="shared" si="0"/>
        <v>12.93</v>
      </c>
      <c r="E40" s="131"/>
      <c r="F40" s="124" t="s">
        <v>79</v>
      </c>
      <c r="G40" s="121" t="s">
        <v>122</v>
      </c>
      <c r="H40" s="90">
        <v>0</v>
      </c>
      <c r="I40" s="152">
        <v>12.93</v>
      </c>
      <c r="J40" s="154"/>
    </row>
    <row r="41" spans="1:10" ht="27.75" customHeight="1">
      <c r="A41" s="129">
        <v>509</v>
      </c>
      <c r="B41" s="132"/>
      <c r="C41" s="132" t="s">
        <v>123</v>
      </c>
      <c r="D41" s="133">
        <f>D42</f>
        <v>55.79</v>
      </c>
      <c r="E41" s="129">
        <v>303</v>
      </c>
      <c r="F41" s="134"/>
      <c r="G41" s="132" t="s">
        <v>123</v>
      </c>
      <c r="H41" s="135">
        <f>H42</f>
        <v>55.79</v>
      </c>
      <c r="I41" s="90">
        <v>0</v>
      </c>
      <c r="J41" s="131"/>
    </row>
    <row r="42" spans="1:10" ht="27.75" customHeight="1">
      <c r="A42" s="136"/>
      <c r="B42" s="137">
        <v>99</v>
      </c>
      <c r="C42" s="137" t="s">
        <v>124</v>
      </c>
      <c r="D42" s="138">
        <f>H42</f>
        <v>55.79</v>
      </c>
      <c r="E42" s="139"/>
      <c r="F42" s="140" t="s">
        <v>79</v>
      </c>
      <c r="G42" s="137" t="s">
        <v>124</v>
      </c>
      <c r="H42" s="141">
        <v>55.79</v>
      </c>
      <c r="I42" s="90">
        <v>0</v>
      </c>
      <c r="J42" s="142"/>
    </row>
    <row r="43" spans="1:10" ht="27.75" customHeight="1">
      <c r="A43" s="142"/>
      <c r="B43" s="143"/>
      <c r="C43" s="144" t="s">
        <v>7</v>
      </c>
      <c r="D43" s="145">
        <f>D6+D19+D41</f>
        <v>1600.5500000000002</v>
      </c>
      <c r="E43" s="142"/>
      <c r="F43" s="143"/>
      <c r="G43" s="143"/>
      <c r="H43" s="146">
        <f>H6+H19+H41</f>
        <v>1491.4</v>
      </c>
      <c r="I43" s="145">
        <f>I6+I19+I41</f>
        <v>109.15</v>
      </c>
      <c r="J43" s="155"/>
    </row>
  </sheetData>
  <sheetProtection/>
  <mergeCells count="31">
    <mergeCell ref="A1:J1"/>
    <mergeCell ref="I2:J2"/>
    <mergeCell ref="A3:D3"/>
    <mergeCell ref="E3:I3"/>
    <mergeCell ref="A4:B4"/>
    <mergeCell ref="E4:F4"/>
    <mergeCell ref="A7:A9"/>
    <mergeCell ref="A10:A14"/>
    <mergeCell ref="A16:A18"/>
    <mergeCell ref="A20:A33"/>
    <mergeCell ref="B7:B9"/>
    <mergeCell ref="B10:B14"/>
    <mergeCell ref="B16:B18"/>
    <mergeCell ref="B20:B33"/>
    <mergeCell ref="C4:C5"/>
    <mergeCell ref="C7:C9"/>
    <mergeCell ref="C10:C14"/>
    <mergeCell ref="C16:C18"/>
    <mergeCell ref="C20:C33"/>
    <mergeCell ref="D4:D5"/>
    <mergeCell ref="D7:D9"/>
    <mergeCell ref="D10:D14"/>
    <mergeCell ref="D16:D18"/>
    <mergeCell ref="D20:D33"/>
    <mergeCell ref="E7:E9"/>
    <mergeCell ref="E10:E14"/>
    <mergeCell ref="E16:E18"/>
    <mergeCell ref="G4:G5"/>
    <mergeCell ref="H4:H5"/>
    <mergeCell ref="I4:I5"/>
    <mergeCell ref="J3:J4"/>
  </mergeCells>
  <printOptions/>
  <pageMargins left="0.7" right="0.7" top="0.16" bottom="0" header="0.3" footer="0.3"/>
  <pageSetup fitToHeight="0" fitToWidth="1" horizontalDpi="600" verticalDpi="600" orientation="portrait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tabSelected="1" workbookViewId="0" topLeftCell="A1">
      <selection activeCell="M3" sqref="M3:R3"/>
    </sheetView>
  </sheetViews>
  <sheetFormatPr defaultColWidth="9.00390625" defaultRowHeight="13.5"/>
  <cols>
    <col min="1" max="3" width="6.875" style="0" customWidth="1"/>
    <col min="4" max="4" width="7.625" style="0" customWidth="1"/>
    <col min="5" max="5" width="8.25390625" style="0" customWidth="1"/>
    <col min="6" max="9" width="6.875" style="0" customWidth="1"/>
    <col min="10" max="10" width="7.75390625" style="0" customWidth="1"/>
    <col min="11" max="11" width="9.25390625" style="0" customWidth="1"/>
    <col min="12" max="15" width="6.875" style="0" customWidth="1"/>
    <col min="16" max="17" width="7.875" style="0" customWidth="1"/>
    <col min="18" max="18" width="6.50390625" style="0" customWidth="1"/>
  </cols>
  <sheetData>
    <row r="1" spans="1:18" ht="30" customHeight="1">
      <c r="A1" s="34" t="s">
        <v>125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20.25" customHeight="1">
      <c r="A2" s="67"/>
      <c r="B2" s="68"/>
      <c r="C2" s="68"/>
      <c r="D2" s="68"/>
      <c r="E2" s="68"/>
      <c r="F2" s="68"/>
      <c r="G2" s="67"/>
      <c r="H2" s="68"/>
      <c r="I2" s="68"/>
      <c r="J2" s="68"/>
      <c r="K2" s="68"/>
      <c r="L2" s="68"/>
      <c r="M2" s="68"/>
      <c r="N2" s="68"/>
      <c r="O2" s="68"/>
      <c r="P2" s="68"/>
      <c r="Q2" s="8" t="s">
        <v>2</v>
      </c>
      <c r="R2" s="8"/>
    </row>
    <row r="3" spans="1:18" ht="48.75" customHeight="1">
      <c r="A3" s="37" t="s">
        <v>126</v>
      </c>
      <c r="B3" s="37"/>
      <c r="C3" s="37"/>
      <c r="D3" s="37"/>
      <c r="E3" s="37"/>
      <c r="F3" s="37"/>
      <c r="G3" s="37" t="s">
        <v>127</v>
      </c>
      <c r="H3" s="37"/>
      <c r="I3" s="37"/>
      <c r="J3" s="37"/>
      <c r="K3" s="37"/>
      <c r="L3" s="37"/>
      <c r="M3" s="37" t="s">
        <v>128</v>
      </c>
      <c r="N3" s="37"/>
      <c r="O3" s="37"/>
      <c r="P3" s="37"/>
      <c r="Q3" s="37"/>
      <c r="R3" s="37"/>
    </row>
    <row r="4" spans="1:18" ht="48.75" customHeight="1">
      <c r="A4" s="11" t="s">
        <v>7</v>
      </c>
      <c r="B4" s="9" t="s">
        <v>129</v>
      </c>
      <c r="C4" s="11" t="s">
        <v>130</v>
      </c>
      <c r="D4" s="11"/>
      <c r="E4" s="11"/>
      <c r="F4" s="9" t="s">
        <v>131</v>
      </c>
      <c r="G4" s="11" t="s">
        <v>7</v>
      </c>
      <c r="H4" s="9" t="s">
        <v>129</v>
      </c>
      <c r="I4" s="11" t="s">
        <v>130</v>
      </c>
      <c r="J4" s="11"/>
      <c r="K4" s="11"/>
      <c r="L4" s="9" t="s">
        <v>131</v>
      </c>
      <c r="M4" s="11" t="s">
        <v>7</v>
      </c>
      <c r="N4" s="9" t="s">
        <v>129</v>
      </c>
      <c r="O4" s="11" t="s">
        <v>130</v>
      </c>
      <c r="P4" s="11"/>
      <c r="Q4" s="11"/>
      <c r="R4" s="9" t="s">
        <v>131</v>
      </c>
    </row>
    <row r="5" spans="1:18" ht="52.5" customHeight="1">
      <c r="A5" s="11"/>
      <c r="B5" s="9"/>
      <c r="C5" s="9" t="s">
        <v>30</v>
      </c>
      <c r="D5" s="9" t="s">
        <v>132</v>
      </c>
      <c r="E5" s="9" t="s">
        <v>133</v>
      </c>
      <c r="F5" s="9"/>
      <c r="G5" s="11"/>
      <c r="H5" s="9"/>
      <c r="I5" s="9" t="s">
        <v>30</v>
      </c>
      <c r="J5" s="9" t="s">
        <v>132</v>
      </c>
      <c r="K5" s="9" t="s">
        <v>133</v>
      </c>
      <c r="L5" s="9"/>
      <c r="M5" s="11"/>
      <c r="N5" s="9"/>
      <c r="O5" s="9" t="s">
        <v>30</v>
      </c>
      <c r="P5" s="9" t="s">
        <v>132</v>
      </c>
      <c r="Q5" s="9" t="s">
        <v>133</v>
      </c>
      <c r="R5" s="9"/>
    </row>
    <row r="6" spans="1:18" ht="43.5" customHeight="1">
      <c r="A6" s="69">
        <f>C6+F6</f>
        <v>18.18</v>
      </c>
      <c r="B6" s="64">
        <v>0</v>
      </c>
      <c r="C6" s="64">
        <v>16</v>
      </c>
      <c r="D6" s="64">
        <v>0</v>
      </c>
      <c r="E6" s="64">
        <v>16</v>
      </c>
      <c r="F6" s="69">
        <v>2.18</v>
      </c>
      <c r="G6" s="64">
        <f>H6+I6+L6</f>
        <v>15.72</v>
      </c>
      <c r="H6" s="64">
        <v>0</v>
      </c>
      <c r="I6" s="64">
        <f>J6+K6</f>
        <v>14.46</v>
      </c>
      <c r="J6" s="64">
        <v>0</v>
      </c>
      <c r="K6" s="64">
        <v>14.46</v>
      </c>
      <c r="L6" s="64">
        <v>1.26</v>
      </c>
      <c r="M6" s="69">
        <f>O6+R6</f>
        <v>37.25</v>
      </c>
      <c r="N6" s="64">
        <v>0</v>
      </c>
      <c r="O6" s="64">
        <f>P6+Q6</f>
        <v>35</v>
      </c>
      <c r="P6" s="64">
        <v>0</v>
      </c>
      <c r="Q6" s="64">
        <v>35</v>
      </c>
      <c r="R6" s="69">
        <v>2.25</v>
      </c>
    </row>
    <row r="7" spans="1:18" ht="43.5" customHeight="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</row>
    <row r="8" spans="1:18" ht="43.5" customHeigh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</row>
    <row r="9" spans="1:18" ht="43.5" customHeight="1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</row>
    <row r="10" spans="1:18" ht="43.5" customHeight="1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</row>
    <row r="11" spans="1:12" ht="18.75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</row>
    <row r="12" spans="1:12" ht="18.7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3">
      <selection activeCell="C16" sqref="C16"/>
    </sheetView>
  </sheetViews>
  <sheetFormatPr defaultColWidth="9.00390625" defaultRowHeight="13.5"/>
  <cols>
    <col min="1" max="1" width="15.50390625" style="0" customWidth="1"/>
    <col min="2" max="2" width="13.50390625" style="0" customWidth="1"/>
    <col min="3" max="3" width="14.8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36" customHeight="1">
      <c r="A1" s="34" t="s">
        <v>134</v>
      </c>
      <c r="B1" s="34"/>
      <c r="C1" s="34"/>
      <c r="D1" s="34"/>
      <c r="E1" s="34"/>
      <c r="F1" s="34"/>
    </row>
    <row r="2" spans="1:6" ht="21" customHeight="1">
      <c r="A2" s="62" t="s">
        <v>135</v>
      </c>
      <c r="E2" s="8" t="s">
        <v>2</v>
      </c>
      <c r="F2" s="8"/>
    </row>
    <row r="3" spans="1:6" ht="40.5" customHeight="1">
      <c r="A3" s="24" t="s">
        <v>28</v>
      </c>
      <c r="B3" s="24" t="s">
        <v>136</v>
      </c>
      <c r="C3" s="24" t="s">
        <v>137</v>
      </c>
      <c r="D3" s="24" t="s">
        <v>138</v>
      </c>
      <c r="E3" s="24"/>
      <c r="F3" s="24"/>
    </row>
    <row r="4" spans="1:6" ht="31.5" customHeight="1">
      <c r="A4" s="24"/>
      <c r="B4" s="24"/>
      <c r="C4" s="24"/>
      <c r="D4" s="24" t="s">
        <v>7</v>
      </c>
      <c r="E4" s="24" t="s">
        <v>31</v>
      </c>
      <c r="F4" s="24" t="s">
        <v>32</v>
      </c>
    </row>
    <row r="5" spans="1:6" ht="27" customHeight="1">
      <c r="A5" s="10"/>
      <c r="B5" s="10"/>
      <c r="C5" s="10"/>
      <c r="D5" s="63">
        <v>0</v>
      </c>
      <c r="E5" s="64">
        <v>0</v>
      </c>
      <c r="F5" s="64">
        <v>0</v>
      </c>
    </row>
    <row r="6" spans="1:6" ht="27" customHeight="1">
      <c r="A6" s="10"/>
      <c r="B6" s="10"/>
      <c r="C6" s="10"/>
      <c r="D6" s="10"/>
      <c r="E6" s="10"/>
      <c r="F6" s="10"/>
    </row>
    <row r="7" spans="1:6" ht="27" customHeight="1">
      <c r="A7" s="10"/>
      <c r="B7" s="10"/>
      <c r="C7" s="10"/>
      <c r="D7" s="10"/>
      <c r="E7" s="10"/>
      <c r="F7" s="10"/>
    </row>
    <row r="8" spans="1:6" ht="27" customHeight="1">
      <c r="A8" s="10"/>
      <c r="B8" s="10"/>
      <c r="C8" s="10"/>
      <c r="D8" s="10"/>
      <c r="E8" s="10"/>
      <c r="F8" s="10"/>
    </row>
    <row r="9" spans="1:6" ht="27" customHeight="1">
      <c r="A9" s="10"/>
      <c r="B9" s="10"/>
      <c r="C9" s="10"/>
      <c r="D9" s="10"/>
      <c r="E9" s="10"/>
      <c r="F9" s="10"/>
    </row>
    <row r="10" spans="1:6" ht="27" customHeight="1">
      <c r="A10" s="10"/>
      <c r="B10" s="10"/>
      <c r="C10" s="10"/>
      <c r="D10" s="10"/>
      <c r="E10" s="10"/>
      <c r="F10" s="10"/>
    </row>
    <row r="11" spans="1:6" ht="27" customHeight="1">
      <c r="A11" s="10"/>
      <c r="B11" s="10"/>
      <c r="C11" s="10"/>
      <c r="D11" s="10"/>
      <c r="E11" s="10"/>
      <c r="F11" s="10"/>
    </row>
    <row r="12" spans="1:6" ht="27" customHeight="1">
      <c r="A12" s="10"/>
      <c r="B12" s="10"/>
      <c r="C12" s="10"/>
      <c r="D12" s="10"/>
      <c r="E12" s="10"/>
      <c r="F12" s="10"/>
    </row>
    <row r="13" spans="1:6" ht="27" customHeight="1">
      <c r="A13" s="10"/>
      <c r="B13" s="10"/>
      <c r="C13" s="10"/>
      <c r="D13" s="10"/>
      <c r="E13" s="10"/>
      <c r="F13" s="10"/>
    </row>
    <row r="14" spans="1:6" ht="27" customHeight="1">
      <c r="A14" s="10"/>
      <c r="B14" s="10"/>
      <c r="C14" s="10"/>
      <c r="D14" s="10"/>
      <c r="E14" s="10"/>
      <c r="F14" s="10"/>
    </row>
    <row r="15" spans="1:6" ht="27" customHeight="1">
      <c r="A15" s="10"/>
      <c r="B15" s="10"/>
      <c r="C15" s="10"/>
      <c r="D15" s="10"/>
      <c r="E15" s="10"/>
      <c r="F15" s="10"/>
    </row>
    <row r="16" spans="1:6" ht="27" customHeight="1">
      <c r="A16" s="10"/>
      <c r="B16" s="10"/>
      <c r="C16" s="10"/>
      <c r="D16" s="10"/>
      <c r="E16" s="10"/>
      <c r="F16" s="10"/>
    </row>
    <row r="17" spans="1:6" ht="27" customHeight="1">
      <c r="A17" s="10"/>
      <c r="B17" s="10"/>
      <c r="C17" s="10"/>
      <c r="D17" s="10"/>
      <c r="E17" s="10"/>
      <c r="F17" s="10"/>
    </row>
    <row r="18" spans="1:6" ht="27" customHeight="1">
      <c r="A18" s="10"/>
      <c r="B18" s="10"/>
      <c r="C18" s="10"/>
      <c r="D18" s="10"/>
      <c r="E18" s="10"/>
      <c r="F18" s="10"/>
    </row>
    <row r="19" spans="1:6" ht="27" customHeight="1">
      <c r="A19" s="10"/>
      <c r="B19" s="10"/>
      <c r="C19" s="10"/>
      <c r="D19" s="10"/>
      <c r="E19" s="10"/>
      <c r="F19" s="10"/>
    </row>
    <row r="20" spans="1:6" ht="27" customHeight="1">
      <c r="A20" s="11" t="s">
        <v>7</v>
      </c>
      <c r="B20" s="11"/>
      <c r="C20" s="10"/>
      <c r="D20" s="10"/>
      <c r="E20" s="10"/>
      <c r="F20" s="10"/>
    </row>
    <row r="21" spans="1:6" ht="18.75">
      <c r="A21" s="65" t="s">
        <v>139</v>
      </c>
      <c r="B21" s="66"/>
      <c r="C21" s="66"/>
      <c r="D21" s="66"/>
      <c r="E21" s="66"/>
      <c r="F21" s="66"/>
    </row>
    <row r="22" spans="1:6" ht="18.75">
      <c r="A22" s="66"/>
      <c r="B22" s="66"/>
      <c r="C22" s="66"/>
      <c r="D22" s="66"/>
      <c r="E22" s="66"/>
      <c r="F22" s="66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0">
      <selection activeCell="B16" sqref="B16"/>
    </sheetView>
  </sheetViews>
  <sheetFormatPr defaultColWidth="9.00390625" defaultRowHeight="13.5"/>
  <cols>
    <col min="1" max="4" width="32.375" style="0" customWidth="1"/>
  </cols>
  <sheetData>
    <row r="1" spans="1:4" ht="33.75" customHeight="1">
      <c r="A1" s="34" t="s">
        <v>140</v>
      </c>
      <c r="B1" s="34"/>
      <c r="C1" s="34"/>
      <c r="D1" s="34"/>
    </row>
    <row r="2" spans="1:4" ht="21" customHeight="1">
      <c r="A2" s="53"/>
      <c r="D2" s="54" t="s">
        <v>2</v>
      </c>
    </row>
    <row r="3" spans="1:4" ht="27.75" customHeight="1">
      <c r="A3" s="55" t="s">
        <v>3</v>
      </c>
      <c r="B3" s="55"/>
      <c r="C3" s="55" t="s">
        <v>4</v>
      </c>
      <c r="D3" s="55"/>
    </row>
    <row r="4" spans="1:4" ht="27.75" customHeight="1">
      <c r="A4" s="9" t="s">
        <v>5</v>
      </c>
      <c r="B4" s="9" t="s">
        <v>6</v>
      </c>
      <c r="C4" s="9" t="s">
        <v>5</v>
      </c>
      <c r="D4" s="9" t="s">
        <v>6</v>
      </c>
    </row>
    <row r="5" spans="1:4" ht="27.75" customHeight="1">
      <c r="A5" s="56" t="s">
        <v>141</v>
      </c>
      <c r="B5" s="57">
        <v>12432.29</v>
      </c>
      <c r="C5" s="58" t="s">
        <v>13</v>
      </c>
      <c r="D5" s="59">
        <v>175.2</v>
      </c>
    </row>
    <row r="6" spans="1:4" ht="27.75" customHeight="1">
      <c r="A6" s="56" t="s">
        <v>142</v>
      </c>
      <c r="B6" s="60">
        <v>0</v>
      </c>
      <c r="C6" s="58" t="s">
        <v>15</v>
      </c>
      <c r="D6" s="59">
        <v>80.99</v>
      </c>
    </row>
    <row r="7" spans="1:4" ht="27.75" customHeight="1">
      <c r="A7" s="56" t="s">
        <v>143</v>
      </c>
      <c r="B7" s="60">
        <v>0</v>
      </c>
      <c r="C7" s="58" t="s">
        <v>144</v>
      </c>
      <c r="D7" s="59">
        <v>13035.46</v>
      </c>
    </row>
    <row r="8" spans="1:4" ht="27.75" customHeight="1">
      <c r="A8" s="56" t="s">
        <v>145</v>
      </c>
      <c r="B8" s="60">
        <v>0</v>
      </c>
      <c r="C8" s="58" t="s">
        <v>18</v>
      </c>
      <c r="D8" s="59">
        <v>140.64</v>
      </c>
    </row>
    <row r="9" spans="1:4" ht="27.75" customHeight="1">
      <c r="A9" s="56" t="s">
        <v>146</v>
      </c>
      <c r="B9" s="60">
        <v>0</v>
      </c>
      <c r="C9" s="58"/>
      <c r="D9" s="59"/>
    </row>
    <row r="10" spans="1:4" ht="27.75" customHeight="1">
      <c r="A10" s="56"/>
      <c r="B10" s="9"/>
      <c r="C10" s="61"/>
      <c r="D10" s="9"/>
    </row>
    <row r="11" spans="1:4" ht="27.75" customHeight="1">
      <c r="A11" s="55" t="s">
        <v>147</v>
      </c>
      <c r="B11" s="57">
        <f>SUM(B5:B10)</f>
        <v>12432.29</v>
      </c>
      <c r="C11" s="55" t="s">
        <v>148</v>
      </c>
      <c r="D11" s="57">
        <f>D5+D6+D8+D7</f>
        <v>13432.289999999999</v>
      </c>
    </row>
    <row r="12" spans="1:4" ht="27.75" customHeight="1">
      <c r="A12" s="56" t="s">
        <v>149</v>
      </c>
      <c r="B12" s="60">
        <v>0</v>
      </c>
      <c r="C12" s="9"/>
      <c r="D12" s="9"/>
    </row>
    <row r="13" spans="1:4" ht="27.75" customHeight="1">
      <c r="A13" s="56" t="s">
        <v>150</v>
      </c>
      <c r="B13" s="60">
        <v>0</v>
      </c>
      <c r="C13" s="56" t="s">
        <v>151</v>
      </c>
      <c r="D13" s="60">
        <v>0</v>
      </c>
    </row>
    <row r="14" spans="1:4" ht="27.75" customHeight="1">
      <c r="A14" s="9"/>
      <c r="B14" s="9"/>
      <c r="C14" s="9"/>
      <c r="D14" s="9"/>
    </row>
    <row r="15" spans="1:4" ht="27.75" customHeight="1">
      <c r="A15" s="55" t="s">
        <v>20</v>
      </c>
      <c r="B15" s="57">
        <f>B12+B13+B11</f>
        <v>12432.29</v>
      </c>
      <c r="C15" s="55" t="s">
        <v>21</v>
      </c>
      <c r="D15" s="57">
        <f>D11+D13</f>
        <v>13432.289999999999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6">
      <selection activeCell="C24" sqref="C24"/>
    </sheetView>
  </sheetViews>
  <sheetFormatPr defaultColWidth="9.00390625" defaultRowHeight="27.75" customHeight="1"/>
  <cols>
    <col min="2" max="2" width="30.75390625" style="0" customWidth="1"/>
    <col min="3" max="3" width="12.625" style="0" customWidth="1"/>
    <col min="4" max="4" width="9.00390625" style="1" customWidth="1"/>
    <col min="5" max="5" width="10.625" style="3" customWidth="1"/>
    <col min="6" max="6" width="12.25390625" style="0" customWidth="1"/>
    <col min="9" max="9" width="9.25390625" style="0" customWidth="1"/>
    <col min="10" max="10" width="9.875" style="0" customWidth="1"/>
    <col min="11" max="11" width="9.75390625" style="0" customWidth="1"/>
    <col min="12" max="12" width="13.00390625" style="0" customWidth="1"/>
  </cols>
  <sheetData>
    <row r="1" spans="1:12" ht="44.25" customHeight="1">
      <c r="A1" s="34" t="s">
        <v>152</v>
      </c>
      <c r="B1" s="34"/>
      <c r="C1" s="34"/>
      <c r="D1" s="35"/>
      <c r="E1" s="35"/>
      <c r="F1" s="34"/>
      <c r="G1" s="34"/>
      <c r="H1" s="34"/>
      <c r="I1" s="34"/>
      <c r="J1" s="34"/>
      <c r="K1" s="34"/>
      <c r="L1" s="34"/>
    </row>
    <row r="2" spans="1:12" ht="24" customHeight="1">
      <c r="A2" s="36" t="s">
        <v>153</v>
      </c>
      <c r="K2" s="50" t="s">
        <v>2</v>
      </c>
      <c r="L2" s="50"/>
    </row>
    <row r="3" spans="1:12" ht="28.5" customHeight="1">
      <c r="A3" s="9" t="s">
        <v>154</v>
      </c>
      <c r="B3" s="9"/>
      <c r="C3" s="9" t="s">
        <v>7</v>
      </c>
      <c r="D3" s="9" t="s">
        <v>150</v>
      </c>
      <c r="E3" s="9" t="s">
        <v>155</v>
      </c>
      <c r="F3" s="9" t="s">
        <v>156</v>
      </c>
      <c r="G3" s="9" t="s">
        <v>157</v>
      </c>
      <c r="H3" s="9" t="s">
        <v>158</v>
      </c>
      <c r="I3" s="9" t="s">
        <v>159</v>
      </c>
      <c r="J3" s="9" t="s">
        <v>160</v>
      </c>
      <c r="K3" s="9" t="s">
        <v>161</v>
      </c>
      <c r="L3" s="9" t="s">
        <v>149</v>
      </c>
    </row>
    <row r="4" spans="1:12" ht="24" customHeight="1">
      <c r="A4" s="10" t="s">
        <v>28</v>
      </c>
      <c r="B4" s="11" t="s">
        <v>29</v>
      </c>
      <c r="C4" s="10"/>
      <c r="D4" s="11"/>
      <c r="E4" s="11"/>
      <c r="F4" s="10"/>
      <c r="G4" s="10"/>
      <c r="H4" s="10"/>
      <c r="I4" s="10"/>
      <c r="J4" s="10"/>
      <c r="K4" s="10"/>
      <c r="L4" s="10"/>
    </row>
    <row r="5" spans="1:12" s="31" customFormat="1" ht="19.5" customHeight="1">
      <c r="A5" s="29">
        <v>208</v>
      </c>
      <c r="B5" s="29" t="s">
        <v>33</v>
      </c>
      <c r="C5" s="37">
        <f>E5+D5</f>
        <v>175.20000000000002</v>
      </c>
      <c r="D5" s="14">
        <v>0</v>
      </c>
      <c r="E5" s="14">
        <f>E6+E9</f>
        <v>175.20000000000002</v>
      </c>
      <c r="F5" s="30">
        <v>0</v>
      </c>
      <c r="G5" s="30">
        <v>0</v>
      </c>
      <c r="H5" s="30">
        <v>0</v>
      </c>
      <c r="I5" s="30">
        <v>0</v>
      </c>
      <c r="J5" s="30">
        <v>0</v>
      </c>
      <c r="K5" s="30">
        <v>0</v>
      </c>
      <c r="L5" s="30">
        <v>0</v>
      </c>
    </row>
    <row r="6" spans="1:12" ht="19.5" customHeight="1">
      <c r="A6" s="25">
        <v>20805</v>
      </c>
      <c r="B6" s="38" t="s">
        <v>34</v>
      </c>
      <c r="C6" s="37">
        <f aca="true" t="shared" si="0" ref="C6:C26">E6+D6</f>
        <v>166.65</v>
      </c>
      <c r="D6" s="39">
        <v>0</v>
      </c>
      <c r="E6" s="39">
        <f>E7+E8</f>
        <v>166.65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</row>
    <row r="7" spans="1:12" ht="19.5" customHeight="1">
      <c r="A7" s="25">
        <v>2080501</v>
      </c>
      <c r="B7" s="38" t="s">
        <v>35</v>
      </c>
      <c r="C7" s="37">
        <f t="shared" si="0"/>
        <v>1.8</v>
      </c>
      <c r="D7" s="39">
        <v>0</v>
      </c>
      <c r="E7" s="40">
        <v>1.8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</row>
    <row r="8" spans="1:12" ht="19.5" customHeight="1">
      <c r="A8" s="25">
        <v>2080505</v>
      </c>
      <c r="B8" s="38" t="s">
        <v>36</v>
      </c>
      <c r="C8" s="37">
        <f t="shared" si="0"/>
        <v>164.85</v>
      </c>
      <c r="D8" s="39">
        <v>0</v>
      </c>
      <c r="E8" s="40">
        <v>164.85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</row>
    <row r="9" spans="1:12" ht="19.5" customHeight="1">
      <c r="A9" s="24">
        <v>20827</v>
      </c>
      <c r="B9" s="38" t="s">
        <v>37</v>
      </c>
      <c r="C9" s="37">
        <f t="shared" si="0"/>
        <v>8.55</v>
      </c>
      <c r="D9" s="39">
        <v>0</v>
      </c>
      <c r="E9" s="39">
        <v>8.55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</row>
    <row r="10" spans="1:12" ht="19.5" customHeight="1">
      <c r="A10" s="25">
        <v>2082701</v>
      </c>
      <c r="B10" s="38" t="s">
        <v>38</v>
      </c>
      <c r="C10" s="37">
        <f t="shared" si="0"/>
        <v>1.13</v>
      </c>
      <c r="D10" s="39">
        <v>0</v>
      </c>
      <c r="E10" s="39">
        <v>1.13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</row>
    <row r="11" spans="1:12" ht="19.5" customHeight="1">
      <c r="A11" s="25">
        <v>2082702</v>
      </c>
      <c r="B11" s="38" t="s">
        <v>39</v>
      </c>
      <c r="C11" s="37">
        <f t="shared" si="0"/>
        <v>1.65</v>
      </c>
      <c r="D11" s="39">
        <v>0</v>
      </c>
      <c r="E11" s="39">
        <v>1.65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</row>
    <row r="12" spans="1:12" ht="19.5" customHeight="1">
      <c r="A12" s="25">
        <v>2082703</v>
      </c>
      <c r="B12" s="38" t="s">
        <v>40</v>
      </c>
      <c r="C12" s="37">
        <f t="shared" si="0"/>
        <v>5.77</v>
      </c>
      <c r="D12" s="39">
        <v>0</v>
      </c>
      <c r="E12" s="39">
        <v>5.77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</row>
    <row r="13" spans="1:12" s="31" customFormat="1" ht="19.5" customHeight="1">
      <c r="A13" s="29">
        <v>210</v>
      </c>
      <c r="B13" s="29" t="s">
        <v>162</v>
      </c>
      <c r="C13" s="37">
        <f t="shared" si="0"/>
        <v>80.99</v>
      </c>
      <c r="D13" s="14">
        <v>0</v>
      </c>
      <c r="E13" s="14">
        <f>E14</f>
        <v>80.99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</row>
    <row r="14" spans="1:12" ht="19.5" customHeight="1">
      <c r="A14" s="25">
        <v>21011</v>
      </c>
      <c r="B14" s="25" t="s">
        <v>42</v>
      </c>
      <c r="C14" s="37">
        <f t="shared" si="0"/>
        <v>80.99</v>
      </c>
      <c r="D14" s="39">
        <v>0</v>
      </c>
      <c r="E14" s="39">
        <f>E15+E16</f>
        <v>80.99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</row>
    <row r="15" spans="1:12" ht="19.5" customHeight="1">
      <c r="A15" s="25">
        <v>2101101</v>
      </c>
      <c r="B15" s="25" t="s">
        <v>43</v>
      </c>
      <c r="C15" s="37">
        <f t="shared" si="0"/>
        <v>65.94</v>
      </c>
      <c r="D15" s="39">
        <v>0</v>
      </c>
      <c r="E15" s="39">
        <v>65.94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</row>
    <row r="16" spans="1:12" ht="19.5" customHeight="1">
      <c r="A16" s="25">
        <v>2101103</v>
      </c>
      <c r="B16" s="25" t="s">
        <v>44</v>
      </c>
      <c r="C16" s="37">
        <f t="shared" si="0"/>
        <v>15.05</v>
      </c>
      <c r="D16" s="39">
        <v>0</v>
      </c>
      <c r="E16" s="39">
        <v>15.05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</row>
    <row r="17" spans="1:12" s="31" customFormat="1" ht="19.5" customHeight="1">
      <c r="A17" s="29">
        <v>212</v>
      </c>
      <c r="B17" s="29" t="s">
        <v>45</v>
      </c>
      <c r="C17" s="37">
        <f t="shared" si="0"/>
        <v>12035.46</v>
      </c>
      <c r="D17" s="14">
        <v>0</v>
      </c>
      <c r="E17" s="14">
        <f>E19+E20</f>
        <v>12035.46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</row>
    <row r="18" spans="1:12" ht="19.5" customHeight="1">
      <c r="A18" s="24">
        <v>21201</v>
      </c>
      <c r="B18" s="41" t="s">
        <v>46</v>
      </c>
      <c r="C18" s="37">
        <f t="shared" si="0"/>
        <v>12035.46</v>
      </c>
      <c r="D18" s="39">
        <f aca="true" t="shared" si="1" ref="D18:L18">D19+D20</f>
        <v>0</v>
      </c>
      <c r="E18" s="11">
        <f t="shared" si="1"/>
        <v>12035.46</v>
      </c>
      <c r="F18" s="18">
        <f t="shared" si="1"/>
        <v>0</v>
      </c>
      <c r="G18" s="18">
        <f t="shared" si="1"/>
        <v>0</v>
      </c>
      <c r="H18" s="18">
        <f t="shared" si="1"/>
        <v>0</v>
      </c>
      <c r="I18" s="18">
        <f t="shared" si="1"/>
        <v>0</v>
      </c>
      <c r="J18" s="18">
        <f t="shared" si="1"/>
        <v>0</v>
      </c>
      <c r="K18" s="18">
        <f t="shared" si="1"/>
        <v>0</v>
      </c>
      <c r="L18" s="18">
        <f t="shared" si="1"/>
        <v>0</v>
      </c>
    </row>
    <row r="19" spans="1:12" ht="19.5" customHeight="1">
      <c r="A19" s="25">
        <v>2120101</v>
      </c>
      <c r="B19" s="25" t="s">
        <v>47</v>
      </c>
      <c r="C19" s="37">
        <f t="shared" si="0"/>
        <v>1967.06</v>
      </c>
      <c r="D19" s="39">
        <v>0</v>
      </c>
      <c r="E19" s="39">
        <v>1967.06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</row>
    <row r="20" spans="1:12" ht="19.5" customHeight="1">
      <c r="A20" s="25">
        <v>2120199</v>
      </c>
      <c r="B20" s="25" t="s">
        <v>48</v>
      </c>
      <c r="C20" s="37">
        <f t="shared" si="0"/>
        <v>10068.4</v>
      </c>
      <c r="D20" s="39">
        <v>0</v>
      </c>
      <c r="E20" s="39">
        <v>10068.4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</row>
    <row r="21" spans="1:12" s="31" customFormat="1" ht="19.5" customHeight="1">
      <c r="A21" s="29">
        <v>221</v>
      </c>
      <c r="B21" s="29" t="s">
        <v>49</v>
      </c>
      <c r="C21" s="37">
        <f t="shared" si="0"/>
        <v>140.64</v>
      </c>
      <c r="D21" s="14">
        <v>0</v>
      </c>
      <c r="E21" s="14">
        <f>E24+E22</f>
        <v>140.64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</row>
    <row r="22" spans="1:12" s="32" customFormat="1" ht="19.5" customHeight="1">
      <c r="A22" s="24">
        <v>22101</v>
      </c>
      <c r="B22" s="41" t="s">
        <v>50</v>
      </c>
      <c r="C22" s="37">
        <f t="shared" si="0"/>
        <v>43</v>
      </c>
      <c r="D22" s="26">
        <v>0</v>
      </c>
      <c r="E22" s="26">
        <f>E23</f>
        <v>43</v>
      </c>
      <c r="F22" s="26"/>
      <c r="G22" s="42"/>
      <c r="H22" s="42"/>
      <c r="I22" s="42"/>
      <c r="J22" s="42"/>
      <c r="K22" s="42"/>
      <c r="L22" s="42"/>
    </row>
    <row r="23" spans="1:12" s="33" customFormat="1" ht="19.5" customHeight="1">
      <c r="A23" s="16">
        <v>2210105</v>
      </c>
      <c r="B23" s="43" t="s">
        <v>51</v>
      </c>
      <c r="C23" s="37">
        <f t="shared" si="0"/>
        <v>43</v>
      </c>
      <c r="D23" s="44">
        <v>0</v>
      </c>
      <c r="E23" s="45">
        <v>43</v>
      </c>
      <c r="F23" s="46"/>
      <c r="G23" s="47"/>
      <c r="H23" s="47"/>
      <c r="I23" s="47"/>
      <c r="J23" s="51"/>
      <c r="K23" s="51"/>
      <c r="L23" s="51"/>
    </row>
    <row r="24" spans="1:12" s="3" customFormat="1" ht="19.5" customHeight="1">
      <c r="A24" s="24">
        <v>22102</v>
      </c>
      <c r="B24" s="41" t="s">
        <v>52</v>
      </c>
      <c r="C24" s="37">
        <f t="shared" si="0"/>
        <v>97.64</v>
      </c>
      <c r="D24" s="26">
        <v>0</v>
      </c>
      <c r="E24" s="26">
        <f>E25</f>
        <v>97.64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</row>
    <row r="25" spans="1:12" s="33" customFormat="1" ht="19.5" customHeight="1">
      <c r="A25" s="16">
        <v>2210201</v>
      </c>
      <c r="B25" s="43" t="s">
        <v>53</v>
      </c>
      <c r="C25" s="37">
        <f t="shared" si="0"/>
        <v>97.64</v>
      </c>
      <c r="D25" s="44">
        <v>0</v>
      </c>
      <c r="E25" s="44">
        <v>97.64</v>
      </c>
      <c r="F25" s="46"/>
      <c r="G25" s="47"/>
      <c r="H25" s="47"/>
      <c r="I25" s="47"/>
      <c r="J25" s="51"/>
      <c r="K25" s="51"/>
      <c r="L25" s="51"/>
    </row>
    <row r="26" spans="1:12" ht="19.5" customHeight="1">
      <c r="A26" s="29" t="s">
        <v>54</v>
      </c>
      <c r="B26" s="29"/>
      <c r="C26" s="37">
        <f t="shared" si="0"/>
        <v>12432.289999999999</v>
      </c>
      <c r="D26" s="48">
        <f>D5+D13+D17+D21</f>
        <v>0</v>
      </c>
      <c r="E26" s="48">
        <f>E5+E13+E17+E21</f>
        <v>12432.289999999999</v>
      </c>
      <c r="F26" s="49">
        <v>0</v>
      </c>
      <c r="G26" s="49">
        <v>0</v>
      </c>
      <c r="H26" s="49">
        <v>0</v>
      </c>
      <c r="I26" s="49">
        <v>0</v>
      </c>
      <c r="J26" s="52">
        <v>0</v>
      </c>
      <c r="K26" s="52">
        <v>0</v>
      </c>
      <c r="L26" s="52">
        <v>0</v>
      </c>
    </row>
  </sheetData>
  <sheetProtection/>
  <mergeCells count="4">
    <mergeCell ref="A1:L1"/>
    <mergeCell ref="K2:L2"/>
    <mergeCell ref="A3:B3"/>
    <mergeCell ref="A26:B26"/>
  </mergeCells>
  <printOptions horizontalCentered="1"/>
  <pageMargins left="0.31" right="0.31" top="0" bottom="0" header="0.3" footer="0.3"/>
  <pageSetup fitToWidth="0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8">
      <selection activeCell="B22" sqref="B22:B24"/>
    </sheetView>
  </sheetViews>
  <sheetFormatPr defaultColWidth="9.00390625" defaultRowHeight="13.5"/>
  <cols>
    <col min="1" max="1" width="12.75390625" style="0" customWidth="1"/>
    <col min="2" max="2" width="31.625" style="0" customWidth="1"/>
    <col min="3" max="6" width="14.875" style="0" customWidth="1"/>
    <col min="7" max="7" width="17.50390625" style="0" customWidth="1"/>
    <col min="8" max="8" width="17.875" style="0" customWidth="1"/>
  </cols>
  <sheetData>
    <row r="1" spans="1:8" ht="27" customHeight="1">
      <c r="A1" s="5" t="s">
        <v>163</v>
      </c>
      <c r="B1" s="5"/>
      <c r="C1" s="5"/>
      <c r="D1" s="5"/>
      <c r="E1" s="5"/>
      <c r="F1" s="5"/>
      <c r="G1" s="5"/>
      <c r="H1" s="5"/>
    </row>
    <row r="2" spans="1:8" ht="20.25" customHeight="1">
      <c r="A2" s="6"/>
      <c r="B2" s="7"/>
      <c r="C2" s="7"/>
      <c r="D2" s="7"/>
      <c r="E2" s="7"/>
      <c r="F2" s="7"/>
      <c r="G2" s="8" t="s">
        <v>2</v>
      </c>
      <c r="H2" s="8"/>
    </row>
    <row r="3" spans="1:8" ht="24" customHeight="1">
      <c r="A3" s="9" t="s">
        <v>154</v>
      </c>
      <c r="B3" s="9"/>
      <c r="C3" s="9" t="s">
        <v>7</v>
      </c>
      <c r="D3" s="9" t="s">
        <v>31</v>
      </c>
      <c r="E3" s="9" t="s">
        <v>32</v>
      </c>
      <c r="F3" s="9" t="s">
        <v>164</v>
      </c>
      <c r="G3" s="9" t="s">
        <v>165</v>
      </c>
      <c r="H3" s="9" t="s">
        <v>166</v>
      </c>
    </row>
    <row r="4" spans="1:8" ht="24" customHeight="1">
      <c r="A4" s="10" t="s">
        <v>28</v>
      </c>
      <c r="B4" s="11" t="s">
        <v>29</v>
      </c>
      <c r="C4" s="10"/>
      <c r="D4" s="10"/>
      <c r="E4" s="10"/>
      <c r="F4" s="10"/>
      <c r="G4" s="10"/>
      <c r="H4" s="10"/>
    </row>
    <row r="5" spans="1:8" s="1" customFormat="1" ht="21" customHeight="1">
      <c r="A5" s="12">
        <v>208</v>
      </c>
      <c r="B5" s="13" t="s">
        <v>33</v>
      </c>
      <c r="C5" s="14">
        <f>D5+E5</f>
        <v>175.20000000000002</v>
      </c>
      <c r="D5" s="15">
        <f>D6+D9</f>
        <v>175.20000000000002</v>
      </c>
      <c r="E5" s="15">
        <v>0</v>
      </c>
      <c r="F5" s="14">
        <v>0</v>
      </c>
      <c r="G5" s="14">
        <v>0</v>
      </c>
      <c r="H5" s="14">
        <v>0</v>
      </c>
    </row>
    <row r="6" spans="1:8" s="2" customFormat="1" ht="21" customHeight="1">
      <c r="A6" s="16">
        <v>20805</v>
      </c>
      <c r="B6" s="17" t="s">
        <v>34</v>
      </c>
      <c r="C6" s="18">
        <f aca="true" t="shared" si="0" ref="C6:C25">D6+E6</f>
        <v>166.65</v>
      </c>
      <c r="D6" s="19">
        <f>D8+D7</f>
        <v>166.65</v>
      </c>
      <c r="E6" s="19">
        <v>0</v>
      </c>
      <c r="F6" s="18">
        <v>0</v>
      </c>
      <c r="G6" s="18">
        <v>0</v>
      </c>
      <c r="H6" s="18">
        <v>0</v>
      </c>
    </row>
    <row r="7" spans="1:8" s="2" customFormat="1" ht="21" customHeight="1">
      <c r="A7" s="16">
        <v>2080501</v>
      </c>
      <c r="B7" s="17" t="s">
        <v>35</v>
      </c>
      <c r="C7" s="18">
        <f t="shared" si="0"/>
        <v>1.8</v>
      </c>
      <c r="D7" s="19">
        <v>1.8</v>
      </c>
      <c r="E7" s="19">
        <v>0</v>
      </c>
      <c r="F7" s="18">
        <v>0</v>
      </c>
      <c r="G7" s="18">
        <v>0</v>
      </c>
      <c r="H7" s="18">
        <v>0</v>
      </c>
    </row>
    <row r="8" spans="1:8" s="2" customFormat="1" ht="21" customHeight="1">
      <c r="A8" s="16">
        <v>2080505</v>
      </c>
      <c r="B8" s="17" t="s">
        <v>36</v>
      </c>
      <c r="C8" s="18">
        <f t="shared" si="0"/>
        <v>164.85</v>
      </c>
      <c r="D8" s="19">
        <v>164.85</v>
      </c>
      <c r="E8" s="19">
        <v>0</v>
      </c>
      <c r="F8" s="18">
        <v>0</v>
      </c>
      <c r="G8" s="18">
        <v>0</v>
      </c>
      <c r="H8" s="18">
        <v>0</v>
      </c>
    </row>
    <row r="9" spans="1:8" s="2" customFormat="1" ht="21" customHeight="1">
      <c r="A9" s="16">
        <v>20827</v>
      </c>
      <c r="B9" s="17" t="s">
        <v>37</v>
      </c>
      <c r="C9" s="18">
        <f t="shared" si="0"/>
        <v>8.549999999999999</v>
      </c>
      <c r="D9" s="19">
        <f>D10+D11+D12</f>
        <v>8.549999999999999</v>
      </c>
      <c r="E9" s="19">
        <v>0</v>
      </c>
      <c r="F9" s="18">
        <v>0</v>
      </c>
      <c r="G9" s="18">
        <v>0</v>
      </c>
      <c r="H9" s="18">
        <v>0</v>
      </c>
    </row>
    <row r="10" spans="1:8" s="2" customFormat="1" ht="21" customHeight="1">
      <c r="A10" s="16">
        <v>2082701</v>
      </c>
      <c r="B10" s="17" t="s">
        <v>38</v>
      </c>
      <c r="C10" s="18">
        <f t="shared" si="0"/>
        <v>1.13</v>
      </c>
      <c r="D10" s="19">
        <v>1.13</v>
      </c>
      <c r="E10" s="19">
        <v>0</v>
      </c>
      <c r="F10" s="18">
        <v>0</v>
      </c>
      <c r="G10" s="18">
        <v>0</v>
      </c>
      <c r="H10" s="18">
        <v>0</v>
      </c>
    </row>
    <row r="11" spans="1:8" s="2" customFormat="1" ht="21" customHeight="1">
      <c r="A11" s="16">
        <v>2082702</v>
      </c>
      <c r="B11" s="20" t="s">
        <v>39</v>
      </c>
      <c r="C11" s="18">
        <f t="shared" si="0"/>
        <v>1.65</v>
      </c>
      <c r="D11" s="21">
        <v>1.65</v>
      </c>
      <c r="E11" s="19">
        <v>0</v>
      </c>
      <c r="F11" s="18">
        <v>0</v>
      </c>
      <c r="G11" s="18">
        <v>0</v>
      </c>
      <c r="H11" s="18">
        <v>0</v>
      </c>
    </row>
    <row r="12" spans="1:8" s="2" customFormat="1" ht="21" customHeight="1">
      <c r="A12" s="16">
        <v>2082703</v>
      </c>
      <c r="B12" s="20" t="s">
        <v>40</v>
      </c>
      <c r="C12" s="18">
        <f t="shared" si="0"/>
        <v>5.77</v>
      </c>
      <c r="D12" s="21">
        <v>5.77</v>
      </c>
      <c r="E12" s="19">
        <v>0</v>
      </c>
      <c r="F12" s="18">
        <v>0</v>
      </c>
      <c r="G12" s="18">
        <v>0</v>
      </c>
      <c r="H12" s="18">
        <v>0</v>
      </c>
    </row>
    <row r="13" spans="1:8" s="3" customFormat="1" ht="21" customHeight="1">
      <c r="A13" s="12">
        <v>210</v>
      </c>
      <c r="B13" s="22" t="s">
        <v>41</v>
      </c>
      <c r="C13" s="14">
        <f t="shared" si="0"/>
        <v>80.99</v>
      </c>
      <c r="D13" s="23">
        <f>D14</f>
        <v>80.99</v>
      </c>
      <c r="E13" s="15">
        <v>0</v>
      </c>
      <c r="F13" s="14">
        <v>0</v>
      </c>
      <c r="G13" s="14">
        <v>0</v>
      </c>
      <c r="H13" s="14">
        <v>0</v>
      </c>
    </row>
    <row r="14" spans="1:8" s="2" customFormat="1" ht="21" customHeight="1">
      <c r="A14" s="16">
        <v>21011</v>
      </c>
      <c r="B14" s="20" t="s">
        <v>42</v>
      </c>
      <c r="C14" s="18">
        <f t="shared" si="0"/>
        <v>80.99</v>
      </c>
      <c r="D14" s="21">
        <f>D15+D16</f>
        <v>80.99</v>
      </c>
      <c r="E14" s="19">
        <v>0</v>
      </c>
      <c r="F14" s="18">
        <v>0</v>
      </c>
      <c r="G14" s="18">
        <v>0</v>
      </c>
      <c r="H14" s="18">
        <v>0</v>
      </c>
    </row>
    <row r="15" spans="1:8" s="2" customFormat="1" ht="21" customHeight="1">
      <c r="A15" s="16">
        <v>2101101</v>
      </c>
      <c r="B15" s="20" t="s">
        <v>43</v>
      </c>
      <c r="C15" s="18">
        <f t="shared" si="0"/>
        <v>65.94</v>
      </c>
      <c r="D15" s="21">
        <v>65.94</v>
      </c>
      <c r="E15" s="19">
        <v>0</v>
      </c>
      <c r="F15" s="18">
        <v>0</v>
      </c>
      <c r="G15" s="18">
        <v>0</v>
      </c>
      <c r="H15" s="18">
        <v>0</v>
      </c>
    </row>
    <row r="16" spans="1:8" s="2" customFormat="1" ht="21" customHeight="1">
      <c r="A16" s="16">
        <v>2101103</v>
      </c>
      <c r="B16" s="20" t="s">
        <v>44</v>
      </c>
      <c r="C16" s="18">
        <f t="shared" si="0"/>
        <v>15.05</v>
      </c>
      <c r="D16" s="21">
        <v>15.05</v>
      </c>
      <c r="E16" s="19">
        <v>0</v>
      </c>
      <c r="F16" s="18">
        <v>0</v>
      </c>
      <c r="G16" s="18">
        <v>0</v>
      </c>
      <c r="H16" s="18">
        <v>0</v>
      </c>
    </row>
    <row r="17" spans="1:8" s="4" customFormat="1" ht="21" customHeight="1">
      <c r="A17" s="12">
        <v>212</v>
      </c>
      <c r="B17" s="22" t="s">
        <v>45</v>
      </c>
      <c r="C17" s="14">
        <f t="shared" si="0"/>
        <v>12035.46</v>
      </c>
      <c r="D17" s="15">
        <f>D18</f>
        <v>1246.72</v>
      </c>
      <c r="E17" s="15">
        <f>E18</f>
        <v>10788.74</v>
      </c>
      <c r="F17" s="14">
        <v>0</v>
      </c>
      <c r="G17" s="14">
        <v>0</v>
      </c>
      <c r="H17" s="14">
        <v>0</v>
      </c>
    </row>
    <row r="18" spans="1:8" s="2" customFormat="1" ht="21" customHeight="1">
      <c r="A18" s="16">
        <v>21201</v>
      </c>
      <c r="B18" s="20" t="s">
        <v>46</v>
      </c>
      <c r="C18" s="18">
        <f t="shared" si="0"/>
        <v>12035.46</v>
      </c>
      <c r="D18" s="19">
        <f aca="true" t="shared" si="1" ref="C18:H18">D19+D20</f>
        <v>1246.72</v>
      </c>
      <c r="E18" s="19">
        <f t="shared" si="1"/>
        <v>10788.74</v>
      </c>
      <c r="F18" s="18">
        <f t="shared" si="1"/>
        <v>0</v>
      </c>
      <c r="G18" s="18">
        <f t="shared" si="1"/>
        <v>0</v>
      </c>
      <c r="H18" s="18">
        <f t="shared" si="1"/>
        <v>0</v>
      </c>
    </row>
    <row r="19" spans="1:8" s="2" customFormat="1" ht="21" customHeight="1">
      <c r="A19" s="16">
        <v>2120101</v>
      </c>
      <c r="B19" s="20" t="s">
        <v>47</v>
      </c>
      <c r="C19" s="18">
        <f t="shared" si="0"/>
        <v>1967.06</v>
      </c>
      <c r="D19" s="21">
        <v>1246.72</v>
      </c>
      <c r="E19" s="19">
        <f>99+8+9+249.46+354.88</f>
        <v>720.34</v>
      </c>
      <c r="F19" s="18">
        <v>0</v>
      </c>
      <c r="G19" s="18">
        <v>0</v>
      </c>
      <c r="H19" s="18">
        <v>0</v>
      </c>
    </row>
    <row r="20" spans="1:8" s="2" customFormat="1" ht="21" customHeight="1">
      <c r="A20" s="16">
        <v>2120199</v>
      </c>
      <c r="B20" s="20" t="s">
        <v>48</v>
      </c>
      <c r="C20" s="18">
        <f t="shared" si="0"/>
        <v>10068.4</v>
      </c>
      <c r="D20" s="21">
        <v>0</v>
      </c>
      <c r="E20" s="16">
        <f>11.2+1200+7+379.88+5000+246.32+3000+20+76+128</f>
        <v>10068.4</v>
      </c>
      <c r="F20" s="18">
        <v>0</v>
      </c>
      <c r="G20" s="18">
        <v>0</v>
      </c>
      <c r="H20" s="18">
        <v>0</v>
      </c>
    </row>
    <row r="21" spans="1:8" s="1" customFormat="1" ht="21" customHeight="1">
      <c r="A21" s="12">
        <v>221</v>
      </c>
      <c r="B21" s="22" t="s">
        <v>49</v>
      </c>
      <c r="C21" s="14">
        <f t="shared" si="0"/>
        <v>140.64</v>
      </c>
      <c r="D21" s="23">
        <f>D24</f>
        <v>97.64</v>
      </c>
      <c r="E21" s="15">
        <f>E24</f>
        <v>43</v>
      </c>
      <c r="F21" s="14">
        <v>0</v>
      </c>
      <c r="G21" s="14">
        <v>0</v>
      </c>
      <c r="H21" s="14">
        <v>0</v>
      </c>
    </row>
    <row r="22" spans="1:8" s="2" customFormat="1" ht="21" customHeight="1">
      <c r="A22" s="24">
        <v>22101</v>
      </c>
      <c r="B22" s="25" t="s">
        <v>50</v>
      </c>
      <c r="C22" s="18">
        <f t="shared" si="0"/>
        <v>43</v>
      </c>
      <c r="D22" s="26">
        <v>0</v>
      </c>
      <c r="E22" s="26">
        <f>E23</f>
        <v>43</v>
      </c>
      <c r="F22" s="18">
        <v>0</v>
      </c>
      <c r="G22" s="18">
        <v>0</v>
      </c>
      <c r="H22" s="18">
        <v>0</v>
      </c>
    </row>
    <row r="23" spans="1:8" s="2" customFormat="1" ht="21" customHeight="1">
      <c r="A23" s="16">
        <v>2210105</v>
      </c>
      <c r="B23" s="20" t="s">
        <v>51</v>
      </c>
      <c r="C23" s="18">
        <f t="shared" si="0"/>
        <v>43</v>
      </c>
      <c r="D23" s="27">
        <v>0</v>
      </c>
      <c r="E23" s="28">
        <v>43</v>
      </c>
      <c r="F23" s="18">
        <v>0</v>
      </c>
      <c r="G23" s="18">
        <v>0</v>
      </c>
      <c r="H23" s="18">
        <v>0</v>
      </c>
    </row>
    <row r="24" spans="1:8" s="2" customFormat="1" ht="21" customHeight="1">
      <c r="A24" s="16">
        <v>22102</v>
      </c>
      <c r="B24" s="20" t="s">
        <v>52</v>
      </c>
      <c r="C24" s="18">
        <f t="shared" si="0"/>
        <v>140.64</v>
      </c>
      <c r="D24" s="27">
        <f>D23+D25</f>
        <v>97.64</v>
      </c>
      <c r="E24" s="27">
        <f>E23+E25</f>
        <v>43</v>
      </c>
      <c r="F24" s="18"/>
      <c r="G24" s="18"/>
      <c r="H24" s="18"/>
    </row>
    <row r="25" spans="1:8" s="2" customFormat="1" ht="21" customHeight="1">
      <c r="A25" s="16">
        <v>2210201</v>
      </c>
      <c r="B25" s="20" t="s">
        <v>53</v>
      </c>
      <c r="C25" s="18">
        <f t="shared" si="0"/>
        <v>97.64</v>
      </c>
      <c r="D25" s="27">
        <v>97.64</v>
      </c>
      <c r="E25" s="28">
        <v>0</v>
      </c>
      <c r="F25" s="18"/>
      <c r="G25" s="18"/>
      <c r="H25" s="18"/>
    </row>
    <row r="26" spans="1:8" ht="21" customHeight="1">
      <c r="A26" s="29" t="s">
        <v>54</v>
      </c>
      <c r="B26" s="29"/>
      <c r="C26" s="30">
        <f aca="true" t="shared" si="2" ref="C26:H26">C5+C13+C17+C21</f>
        <v>12432.289999999999</v>
      </c>
      <c r="D26" s="30">
        <f t="shared" si="2"/>
        <v>1600.5500000000002</v>
      </c>
      <c r="E26" s="30">
        <f t="shared" si="2"/>
        <v>10831.74</v>
      </c>
      <c r="F26" s="30">
        <f t="shared" si="2"/>
        <v>0</v>
      </c>
      <c r="G26" s="30">
        <f t="shared" si="2"/>
        <v>0</v>
      </c>
      <c r="H26" s="30">
        <f t="shared" si="2"/>
        <v>0</v>
      </c>
    </row>
  </sheetData>
  <sheetProtection/>
  <mergeCells count="4">
    <mergeCell ref="A1:H1"/>
    <mergeCell ref="G2:H2"/>
    <mergeCell ref="A3:B3"/>
    <mergeCell ref="A26:B26"/>
  </mergeCells>
  <printOptions/>
  <pageMargins left="0.7" right="0.7" top="0.16" bottom="0" header="0.3" footer="0.3"/>
  <pageSetup horizontalDpi="600" verticalDpi="600" orientation="landscape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2019-01-25T08:12:23Z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2052-11.1.0.8404</vt:lpwstr>
  </property>
</Properties>
</file>